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4490" windowHeight="12435"/>
  </bookViews>
  <sheets>
    <sheet name="List1" sheetId="2" r:id="rId1"/>
  </sheets>
  <definedNames>
    <definedName name="body_lua_kapitoly">#REF!</definedName>
    <definedName name="body_lua_list_kapitoly">#REF!</definedName>
    <definedName name="body_lua_master.0">#REF!</definedName>
    <definedName name="body_lua_master.2">#REF!</definedName>
    <definedName name="body_lua_typy.0">#REF!</definedName>
    <definedName name="body_lua_typy.2">#REF!</definedName>
    <definedName name="body_rozpocty_rozpocty">#REF!</definedName>
    <definedName name="header_rozpocty_rozpocty">#REF!</definedName>
    <definedName name="_xlnm.Print_Area" localSheetId="0">List1!$A$1:$T$93</definedName>
    <definedName name="sum_lua_list_kapitoly">#REF!</definedName>
    <definedName name="sum_lua_master.0">#REF!</definedName>
    <definedName name="sum_lua_master.2">#REF!</definedName>
    <definedName name="top_lua_list_kapitoly">#REF!</definedName>
  </definedNames>
  <calcPr calcId="145621"/>
</workbook>
</file>

<file path=xl/calcChain.xml><?xml version="1.0" encoding="utf-8"?>
<calcChain xmlns="http://schemas.openxmlformats.org/spreadsheetml/2006/main">
  <c r="G79" i="2" l="1"/>
  <c r="G80" i="2"/>
  <c r="G81" i="2"/>
  <c r="G78" i="2"/>
  <c r="G75" i="2"/>
  <c r="G74" i="2"/>
  <c r="G67" i="2"/>
  <c r="G68" i="2"/>
  <c r="G69" i="2"/>
  <c r="G70" i="2"/>
  <c r="G71" i="2"/>
  <c r="G66" i="2"/>
  <c r="G59" i="2"/>
  <c r="G60" i="2"/>
  <c r="G61" i="2"/>
  <c r="G62" i="2"/>
  <c r="G63" i="2"/>
  <c r="G58" i="2"/>
  <c r="G55" i="2"/>
  <c r="G54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38" i="2"/>
  <c r="G35" i="2"/>
  <c r="G32" i="2"/>
  <c r="G31" i="2"/>
  <c r="G28" i="2"/>
  <c r="G15" i="2"/>
  <c r="G16" i="2"/>
  <c r="G17" i="2"/>
  <c r="G18" i="2"/>
  <c r="G19" i="2"/>
  <c r="G20" i="2"/>
  <c r="G21" i="2"/>
  <c r="G22" i="2"/>
  <c r="G23" i="2"/>
  <c r="G24" i="2"/>
  <c r="G25" i="2"/>
  <c r="G14" i="2"/>
  <c r="G11" i="2"/>
  <c r="G8" i="2"/>
  <c r="G53" i="2" l="1"/>
  <c r="G77" i="2"/>
  <c r="M80" i="2"/>
  <c r="M75" i="2"/>
  <c r="G73" i="2"/>
  <c r="M67" i="2"/>
  <c r="M68" i="2"/>
  <c r="G57" i="2"/>
  <c r="M54" i="2"/>
  <c r="M39" i="2"/>
  <c r="M40" i="2"/>
  <c r="M42" i="2"/>
  <c r="M44" i="2"/>
  <c r="M45" i="2"/>
  <c r="M48" i="2"/>
  <c r="M38" i="2"/>
  <c r="G34" i="2"/>
  <c r="M32" i="2"/>
  <c r="M28" i="2"/>
  <c r="M16" i="2"/>
  <c r="M17" i="2"/>
  <c r="M21" i="2"/>
  <c r="M24" i="2"/>
  <c r="M25" i="2"/>
  <c r="G13" i="2"/>
  <c r="M11" i="2"/>
  <c r="M8" i="2"/>
  <c r="Q81" i="2"/>
  <c r="O81" i="2"/>
  <c r="K81" i="2"/>
  <c r="I81" i="2"/>
  <c r="M81" i="2"/>
  <c r="Q49" i="2"/>
  <c r="O49" i="2"/>
  <c r="K49" i="2"/>
  <c r="I49" i="2"/>
  <c r="M49" i="2"/>
  <c r="Q35" i="2"/>
  <c r="O35" i="2"/>
  <c r="K35" i="2"/>
  <c r="I35" i="2"/>
  <c r="Q32" i="2"/>
  <c r="O32" i="2"/>
  <c r="K32" i="2"/>
  <c r="I32" i="2"/>
  <c r="Q31" i="2"/>
  <c r="O31" i="2"/>
  <c r="K31" i="2"/>
  <c r="I31" i="2"/>
  <c r="Q28" i="2"/>
  <c r="O28" i="2"/>
  <c r="K28" i="2"/>
  <c r="I28" i="2"/>
  <c r="Q25" i="2"/>
  <c r="O25" i="2"/>
  <c r="K25" i="2"/>
  <c r="I25" i="2"/>
  <c r="Q24" i="2"/>
  <c r="O24" i="2"/>
  <c r="K24" i="2"/>
  <c r="I24" i="2"/>
  <c r="Q23" i="2"/>
  <c r="O23" i="2"/>
  <c r="K23" i="2"/>
  <c r="I23" i="2"/>
  <c r="M23" i="2"/>
  <c r="Q22" i="2"/>
  <c r="O22" i="2"/>
  <c r="K22" i="2"/>
  <c r="I22" i="2"/>
  <c r="M22" i="2"/>
  <c r="Q21" i="2"/>
  <c r="O21" i="2"/>
  <c r="K21" i="2"/>
  <c r="I21" i="2"/>
  <c r="Q20" i="2"/>
  <c r="O20" i="2"/>
  <c r="K20" i="2"/>
  <c r="I20" i="2"/>
  <c r="M20" i="2"/>
  <c r="Q19" i="2"/>
  <c r="O19" i="2"/>
  <c r="M19" i="2"/>
  <c r="K19" i="2"/>
  <c r="I19" i="2"/>
  <c r="Q18" i="2"/>
  <c r="O18" i="2"/>
  <c r="K18" i="2"/>
  <c r="I18" i="2"/>
  <c r="M18" i="2"/>
  <c r="Q17" i="2"/>
  <c r="O17" i="2"/>
  <c r="K17" i="2"/>
  <c r="I17" i="2"/>
  <c r="Q16" i="2"/>
  <c r="O16" i="2"/>
  <c r="K16" i="2"/>
  <c r="I16" i="2"/>
  <c r="Q15" i="2"/>
  <c r="O15" i="2"/>
  <c r="K15" i="2"/>
  <c r="I15" i="2"/>
  <c r="M15" i="2"/>
  <c r="Q14" i="2"/>
  <c r="O14" i="2"/>
  <c r="K14" i="2"/>
  <c r="I14" i="2"/>
  <c r="M14" i="2"/>
  <c r="Q11" i="2"/>
  <c r="O11" i="2"/>
  <c r="K11" i="2"/>
  <c r="I11" i="2"/>
  <c r="Q8" i="2"/>
  <c r="O8" i="2"/>
  <c r="K8" i="2"/>
  <c r="I8" i="2"/>
  <c r="I38" i="2"/>
  <c r="K38" i="2"/>
  <c r="O38" i="2"/>
  <c r="Q38" i="2"/>
  <c r="I39" i="2"/>
  <c r="K39" i="2"/>
  <c r="O39" i="2"/>
  <c r="Q39" i="2"/>
  <c r="I40" i="2"/>
  <c r="K40" i="2"/>
  <c r="O40" i="2"/>
  <c r="Q40" i="2"/>
  <c r="M41" i="2"/>
  <c r="I41" i="2"/>
  <c r="K41" i="2"/>
  <c r="O41" i="2"/>
  <c r="Q41" i="2"/>
  <c r="I42" i="2"/>
  <c r="K42" i="2"/>
  <c r="O42" i="2"/>
  <c r="Q42" i="2"/>
  <c r="M43" i="2"/>
  <c r="I43" i="2"/>
  <c r="K43" i="2"/>
  <c r="O43" i="2"/>
  <c r="Q43" i="2"/>
  <c r="I44" i="2"/>
  <c r="K44" i="2"/>
  <c r="O44" i="2"/>
  <c r="Q44" i="2"/>
  <c r="I45" i="2"/>
  <c r="K45" i="2"/>
  <c r="O45" i="2"/>
  <c r="Q45" i="2"/>
  <c r="M46" i="2"/>
  <c r="I46" i="2"/>
  <c r="K46" i="2"/>
  <c r="O46" i="2"/>
  <c r="Q46" i="2"/>
  <c r="M47" i="2"/>
  <c r="I47" i="2"/>
  <c r="K47" i="2"/>
  <c r="O47" i="2"/>
  <c r="Q47" i="2"/>
  <c r="I48" i="2"/>
  <c r="K48" i="2"/>
  <c r="O48" i="2"/>
  <c r="Q48" i="2"/>
  <c r="M50" i="2"/>
  <c r="I50" i="2"/>
  <c r="K50" i="2"/>
  <c r="O50" i="2"/>
  <c r="Q50" i="2"/>
  <c r="M51" i="2"/>
  <c r="I51" i="2"/>
  <c r="K51" i="2"/>
  <c r="O51" i="2"/>
  <c r="Q51" i="2"/>
  <c r="I54" i="2"/>
  <c r="K54" i="2"/>
  <c r="O54" i="2"/>
  <c r="Q54" i="2"/>
  <c r="M55" i="2"/>
  <c r="I55" i="2"/>
  <c r="K55" i="2"/>
  <c r="O55" i="2"/>
  <c r="Q55" i="2"/>
  <c r="M58" i="2"/>
  <c r="I58" i="2"/>
  <c r="K58" i="2"/>
  <c r="O58" i="2"/>
  <c r="Q58" i="2"/>
  <c r="M59" i="2"/>
  <c r="I59" i="2"/>
  <c r="K59" i="2"/>
  <c r="O59" i="2"/>
  <c r="Q59" i="2"/>
  <c r="M60" i="2"/>
  <c r="I60" i="2"/>
  <c r="K60" i="2"/>
  <c r="O60" i="2"/>
  <c r="Q60" i="2"/>
  <c r="M61" i="2"/>
  <c r="I61" i="2"/>
  <c r="K61" i="2"/>
  <c r="O61" i="2"/>
  <c r="Q61" i="2"/>
  <c r="M62" i="2"/>
  <c r="I62" i="2"/>
  <c r="K62" i="2"/>
  <c r="O62" i="2"/>
  <c r="Q62" i="2"/>
  <c r="M63" i="2"/>
  <c r="I63" i="2"/>
  <c r="K63" i="2"/>
  <c r="O63" i="2"/>
  <c r="Q63" i="2"/>
  <c r="I66" i="2"/>
  <c r="K66" i="2"/>
  <c r="O66" i="2"/>
  <c r="Q66" i="2"/>
  <c r="I67" i="2"/>
  <c r="K67" i="2"/>
  <c r="O67" i="2"/>
  <c r="Q67" i="2"/>
  <c r="I68" i="2"/>
  <c r="K68" i="2"/>
  <c r="O68" i="2"/>
  <c r="Q68" i="2"/>
  <c r="M69" i="2"/>
  <c r="I69" i="2"/>
  <c r="K69" i="2"/>
  <c r="O69" i="2"/>
  <c r="Q69" i="2"/>
  <c r="M70" i="2"/>
  <c r="I70" i="2"/>
  <c r="K70" i="2"/>
  <c r="O70" i="2"/>
  <c r="Q70" i="2"/>
  <c r="M71" i="2"/>
  <c r="I71" i="2"/>
  <c r="K71" i="2"/>
  <c r="O71" i="2"/>
  <c r="Q71" i="2"/>
  <c r="I74" i="2"/>
  <c r="K74" i="2"/>
  <c r="O74" i="2"/>
  <c r="Q74" i="2"/>
  <c r="I75" i="2"/>
  <c r="K75" i="2"/>
  <c r="O75" i="2"/>
  <c r="Q75" i="2"/>
  <c r="M78" i="2"/>
  <c r="I78" i="2"/>
  <c r="K78" i="2"/>
  <c r="O78" i="2"/>
  <c r="Q78" i="2"/>
  <c r="M79" i="2"/>
  <c r="I79" i="2"/>
  <c r="I77" i="2" s="1"/>
  <c r="I73" i="2" s="1"/>
  <c r="K79" i="2"/>
  <c r="O79" i="2"/>
  <c r="Q79" i="2"/>
  <c r="I80" i="2"/>
  <c r="K80" i="2"/>
  <c r="O80" i="2"/>
  <c r="Q80" i="2"/>
  <c r="Q77" i="2" s="1"/>
  <c r="I82" i="2"/>
  <c r="K82" i="2"/>
  <c r="O82" i="2"/>
  <c r="Q82" i="2"/>
  <c r="M74" i="2"/>
  <c r="G65" i="2"/>
  <c r="M66" i="2"/>
  <c r="M35" i="2"/>
  <c r="G30" i="2"/>
  <c r="G27" i="2"/>
  <c r="G10" i="2"/>
  <c r="G7" i="2"/>
  <c r="G37" i="2"/>
  <c r="M31" i="2"/>
  <c r="O77" i="2" l="1"/>
  <c r="G82" i="2"/>
  <c r="M82" i="2" s="1"/>
  <c r="M77" i="2" s="1"/>
  <c r="M73" i="2" s="1"/>
  <c r="M65" i="2" s="1"/>
  <c r="M57" i="2" s="1"/>
  <c r="M53" i="2" s="1"/>
  <c r="M37" i="2" s="1"/>
  <c r="M34" i="2" s="1"/>
  <c r="M30" i="2" s="1"/>
  <c r="M27" i="2" s="1"/>
  <c r="M13" i="2" s="1"/>
  <c r="M10" i="2" s="1"/>
  <c r="M7" i="2" s="1"/>
  <c r="K77" i="2"/>
  <c r="K73" i="2" s="1"/>
  <c r="O73" i="2"/>
  <c r="O65" i="2" s="1"/>
  <c r="O57" i="2" s="1"/>
  <c r="O53" i="2" s="1"/>
  <c r="O37" i="2" s="1"/>
  <c r="O34" i="2" s="1"/>
  <c r="O30" i="2" s="1"/>
  <c r="O27" i="2" s="1"/>
  <c r="O13" i="2" s="1"/>
  <c r="O10" i="2" s="1"/>
  <c r="O7" i="2" s="1"/>
  <c r="Q73" i="2"/>
  <c r="Q65" i="2" s="1"/>
  <c r="Q57" i="2" s="1"/>
  <c r="Q53" i="2" s="1"/>
  <c r="Q37" i="2" s="1"/>
  <c r="Q34" i="2" s="1"/>
  <c r="Q30" i="2" s="1"/>
  <c r="Q27" i="2" s="1"/>
  <c r="Q13" i="2" s="1"/>
  <c r="Q10" i="2" s="1"/>
  <c r="Q7" i="2" s="1"/>
  <c r="I65" i="2"/>
  <c r="I57" i="2" s="1"/>
  <c r="I53" i="2" s="1"/>
  <c r="I37" i="2" s="1"/>
  <c r="I34" i="2" s="1"/>
  <c r="I30" i="2" s="1"/>
  <c r="I27" i="2" s="1"/>
  <c r="I13" i="2" s="1"/>
  <c r="I10" i="2" s="1"/>
  <c r="I7" i="2" s="1"/>
  <c r="K65" i="2"/>
  <c r="K57" i="2" s="1"/>
  <c r="K53" i="2" s="1"/>
  <c r="K37" i="2" s="1"/>
  <c r="K34" i="2" s="1"/>
  <c r="K30" i="2" s="1"/>
  <c r="K27" i="2" s="1"/>
  <c r="K13" i="2" s="1"/>
  <c r="K10" i="2" s="1"/>
  <c r="K7" i="2" s="1"/>
</calcChain>
</file>

<file path=xl/sharedStrings.xml><?xml version="1.0" encoding="utf-8"?>
<sst xmlns="http://schemas.openxmlformats.org/spreadsheetml/2006/main" count="549" uniqueCount="166">
  <si>
    <t>Celkem</t>
  </si>
  <si>
    <t>MJ</t>
  </si>
  <si>
    <t>ks</t>
  </si>
  <si>
    <t>m</t>
  </si>
  <si>
    <t>hod</t>
  </si>
  <si>
    <t>Položkový soupis prací a dodávek</t>
  </si>
  <si>
    <t>S:</t>
  </si>
  <si>
    <t>O:</t>
  </si>
  <si>
    <t>R:</t>
  </si>
  <si>
    <t>P.č.</t>
  </si>
  <si>
    <t>Číslo položky</t>
  </si>
  <si>
    <t>Název položky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</si>
  <si>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</si>
  <si>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</si>
  <si>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</si>
  <si>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</si>
  <si>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</si>
  <si>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</si>
  <si>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</si>
  <si>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</si>
  <si>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</si>
  <si>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</si>
  <si>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</si>
  <si>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</si>
  <si>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</si>
  <si>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</si>
  <si>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</si>
  <si>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Díl:</t>
  </si>
  <si>
    <t>_01</t>
  </si>
  <si>
    <t>Pol__01</t>
  </si>
  <si>
    <t>Vlastní</t>
  </si>
  <si>
    <t>Indiv</t>
  </si>
  <si>
    <t>Pol__02</t>
  </si>
  <si>
    <t>Pol__03</t>
  </si>
  <si>
    <t>Pol__04</t>
  </si>
  <si>
    <t>Pol__05</t>
  </si>
  <si>
    <t>Pol__06</t>
  </si>
  <si>
    <t>Pol__07</t>
  </si>
  <si>
    <t>Pol__08</t>
  </si>
  <si>
    <t>Pol__09</t>
  </si>
  <si>
    <t>Pol__10</t>
  </si>
  <si>
    <t>Pol__11</t>
  </si>
  <si>
    <t>Pol__12</t>
  </si>
  <si>
    <t>Pol__13</t>
  </si>
  <si>
    <t>Pol__14</t>
  </si>
  <si>
    <t>Pol__15</t>
  </si>
  <si>
    <t>Pol__16</t>
  </si>
  <si>
    <t>Pol__17</t>
  </si>
  <si>
    <t>Pol__18</t>
  </si>
  <si>
    <t>Pol__19</t>
  </si>
  <si>
    <t>_02</t>
  </si>
  <si>
    <t>Pol__20</t>
  </si>
  <si>
    <t>Pol__21</t>
  </si>
  <si>
    <t>Pol__22</t>
  </si>
  <si>
    <t>Pol__23</t>
  </si>
  <si>
    <t>Pol__24</t>
  </si>
  <si>
    <t>Pol__25</t>
  </si>
  <si>
    <t>Pol__26</t>
  </si>
  <si>
    <t>Pol__27</t>
  </si>
  <si>
    <t>Pol__28</t>
  </si>
  <si>
    <t>Pol__29</t>
  </si>
  <si>
    <t>Pol__30</t>
  </si>
  <si>
    <t>Pol__31</t>
  </si>
  <si>
    <t>Pol__32</t>
  </si>
  <si>
    <t>Pol__33</t>
  </si>
  <si>
    <t>Pol__34</t>
  </si>
  <si>
    <t>Pol__35</t>
  </si>
  <si>
    <t>Pol__36</t>
  </si>
  <si>
    <t>Pol__37</t>
  </si>
  <si>
    <t>Pol__38</t>
  </si>
  <si>
    <t>Pol__39</t>
  </si>
  <si>
    <t>Pol__40</t>
  </si>
  <si>
    <t>Pol__41</t>
  </si>
  <si>
    <t>_03</t>
  </si>
  <si>
    <t>Pol__42</t>
  </si>
  <si>
    <t>Pol__43</t>
  </si>
  <si>
    <t>Pol__44</t>
  </si>
  <si>
    <t>Pol__45</t>
  </si>
  <si>
    <t>Pol__46</t>
  </si>
  <si>
    <t>Pol__47</t>
  </si>
  <si>
    <t>Pol__48</t>
  </si>
  <si>
    <t>Pol__49</t>
  </si>
  <si>
    <t>_04</t>
  </si>
  <si>
    <t>Pol__50</t>
  </si>
  <si>
    <t>Pol__51</t>
  </si>
  <si>
    <t>Pol__52</t>
  </si>
  <si>
    <t>_05</t>
  </si>
  <si>
    <t>_06</t>
  </si>
  <si>
    <t>_07</t>
  </si>
  <si>
    <t>D.1.4</t>
  </si>
  <si>
    <t>1284_05_12_05</t>
  </si>
  <si>
    <t>SO 01.1 - NÁDRAŽNÍ BUDOVA</t>
  </si>
  <si>
    <t xml:space="preserve">MODERNIZACE ÚSTŘEDNÍHO AUTOBUSOVÉHO NÁDRAŽÍ ZVONAŘKA </t>
  </si>
  <si>
    <t>Silnoproudá elektrotechnika</t>
  </si>
  <si>
    <t>Demontáže - dodávka včetně montáže</t>
  </si>
  <si>
    <t>Provizorní zavěšení stávajících kabelů</t>
  </si>
  <si>
    <t>Demontáže včetně montáže</t>
  </si>
  <si>
    <t>Demontáž stávajících žlabů do 500mm</t>
  </si>
  <si>
    <t>Nosný systém, trubkování - dodávka včetně montáže</t>
  </si>
  <si>
    <t>Kabelový žlab 60x75x0,75 pozink, komplet s víkem, závěs po 3m</t>
  </si>
  <si>
    <t>Kabelový žlab 60x200x0,75 pozink, komplet s víkem, závěs po 3m</t>
  </si>
  <si>
    <t>Kabelový žlab 60x400x1,00 pozink, komplet s víkem, závěs po 3m</t>
  </si>
  <si>
    <t>Stoupací kabel. žebřík 500mm s víkem, včetně úchytů ke kulatému sloupu</t>
  </si>
  <si>
    <t>příchytka třmen. pro 1 kab. 28-34mm, pozink</t>
  </si>
  <si>
    <t>příchytka třme. pro 1 kab. 52-58mm, pozink</t>
  </si>
  <si>
    <t>trubka tuhá 20 sv. šedá, vč. příchytky, spojky...</t>
  </si>
  <si>
    <t>trubka ohebná 20 sv. šedá</t>
  </si>
  <si>
    <t>trubka tuhá 32 sv. šedá, vč. příchytky, spojky...</t>
  </si>
  <si>
    <t>tubka ohebná 32 sv. šedá</t>
  </si>
  <si>
    <t>Krabice na povrch 2,5mm2,IP65,šedá,bezhalog.(80x80x52mm)</t>
  </si>
  <si>
    <t>Krabice  na povrch 4mm2,IP65,šedá,bezhalog.(93x93x55mm)</t>
  </si>
  <si>
    <t>Nosný systém, trubkování - montáž včetně montáže</t>
  </si>
  <si>
    <t>příplatek za ztíženou montáž a uložení stávajících kabelů do nového žlabu</t>
  </si>
  <si>
    <t>Osvětlení - dodávka včetně montáže</t>
  </si>
  <si>
    <t>svítidlo zavěšené LED, řízení 2xDALI, 5600lm, 230V, min. IP55, přímo/nepřímé</t>
  </si>
  <si>
    <t>řídící systém (včetně softwaru, programování, zprovoznění, vizualizace)</t>
  </si>
  <si>
    <t>Osvětlení - montáž včetně montáže</t>
  </si>
  <si>
    <t>Spolupráce s programátorem</t>
  </si>
  <si>
    <t>Kabely - dodávka včetně montáže</t>
  </si>
  <si>
    <t>CYKY-J 3x1.5</t>
  </si>
  <si>
    <t>CYKY-J 3x2.5</t>
  </si>
  <si>
    <t>CYKY-J 5x1.5</t>
  </si>
  <si>
    <t>CYKY-J 5x2.5</t>
  </si>
  <si>
    <t>CYKY-J 3x4</t>
  </si>
  <si>
    <t>NYM-O 2x1.5 šedý pro DALI</t>
  </si>
  <si>
    <t>Ukončení vodiče do 2,5mm2</t>
  </si>
  <si>
    <t>Ukončení vodiče do 4mm2</t>
  </si>
  <si>
    <t>Vázací pásek 140x3,6 černý</t>
  </si>
  <si>
    <t>Vázací pásek 280x3,6 černý</t>
  </si>
  <si>
    <t>Vázací pásek 450x7,5 černý</t>
  </si>
  <si>
    <t xml:space="preserve"> 3x1-2,5 krabicová svorka</t>
  </si>
  <si>
    <t xml:space="preserve"> 4x1-2,5 krabicová svorka</t>
  </si>
  <si>
    <t xml:space="preserve"> 5x1-2,5 krabicová svorka</t>
  </si>
  <si>
    <t>Uzemnění - dodávka včetně montáže</t>
  </si>
  <si>
    <t>Svařování zem. pásku (elektroda)</t>
  </si>
  <si>
    <t>drát 10 mm (0,62 kg/m)</t>
  </si>
  <si>
    <t>Ostatní - dodávka včetně montáže</t>
  </si>
  <si>
    <t>Demontáž stávajícího zařízení</t>
  </si>
  <si>
    <t>Úprava stávajícího zařízení</t>
  </si>
  <si>
    <t>Úprava stávajícího rozvaděče</t>
  </si>
  <si>
    <t>Zabezpečení pracoviště</t>
  </si>
  <si>
    <t>Vyhledání připojovacího místa</t>
  </si>
  <si>
    <t>Spolupráce s dodavatelem při zapojování a zkouškách</t>
  </si>
  <si>
    <t>Ostatní - montáž včetně montáže</t>
  </si>
  <si>
    <t>Koordinace s ostatními profesemi</t>
  </si>
  <si>
    <t>Stavební přípomoce</t>
  </si>
  <si>
    <t>Ekologická likvidace odpadu</t>
  </si>
  <si>
    <t>Zařízení staveniště</t>
  </si>
  <si>
    <t>lešení</t>
  </si>
  <si>
    <t>samohybná plošina nůžková do 10m</t>
  </si>
  <si>
    <t>dní</t>
  </si>
  <si>
    <t>Revize a zkoušky - dodávka včetně montáže</t>
  </si>
  <si>
    <t>Výchozí revize NN</t>
  </si>
  <si>
    <t>Dokumentace skutečného provedení stavby</t>
  </si>
  <si>
    <t>Revize a zkoušky - montáž včetně montáže</t>
  </si>
  <si>
    <t>Příprava ke komplexní zkoušce</t>
  </si>
  <si>
    <t>Zaučení obsluhy</t>
  </si>
  <si>
    <t>Spolupráce s revizním technikem</t>
  </si>
  <si>
    <t>_08</t>
  </si>
  <si>
    <t>_09</t>
  </si>
  <si>
    <t>_10</t>
  </si>
  <si>
    <t>_11</t>
  </si>
  <si>
    <t>_12</t>
  </si>
  <si>
    <t>D.1.4.4</t>
  </si>
  <si>
    <t xml:space="preserve">Při zpracování nabídky je nutné vycházet ze všech částí dokumentace (technické zprávy,všech výkresů). Povinností dodavatele je překontrolovat specifikaci materiálu a případný chybějící materiál nebo výkony doplnit a ocenit. Součástí ceny musí být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které se na ně vztahují. </t>
  </si>
  <si>
    <t>Všechna el.zařízení, systémy  a konstrukce budou oceňovány a dodávány plně funkční, tj. včetně všech komponentů, upevňovacích prvků, podpor, prostupů apod. Ceny obsahují náklady na přesun hmot  a případný odvoz sutě, pokud není v zadávacích podmínkách uvedeno jinak. Veškeré uváděné zařízení jsou referenční.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</si>
</sst>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2" fillId="2" borderId="3" xfId="0" applyFont="1" applyFill="1" applyBorder="1" applyAlignment="1">
      <alignment vertical="top"/>
    </xf>
    <xf numFmtId="49" fontId="2" fillId="2" borderId="4" xfId="0" applyNumberFormat="1" applyFont="1" applyFill="1" applyBorder="1" applyAlignment="1">
      <alignment vertical="top"/>
    </xf>
    <xf numFmtId="49" fontId="2" fillId="2" borderId="4" xfId="0" applyNumberFormat="1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vertical="top" shrinkToFit="1"/>
    </xf>
    <xf numFmtId="4" fontId="2" fillId="2" borderId="4" xfId="0" applyNumberFormat="1" applyFont="1" applyFill="1" applyBorder="1" applyAlignment="1">
      <alignment vertical="top" shrinkToFit="1"/>
    </xf>
    <xf numFmtId="4" fontId="2" fillId="2" borderId="5" xfId="0" applyNumberFormat="1" applyFont="1" applyFill="1" applyBorder="1" applyAlignment="1">
      <alignment vertical="top" shrinkToFit="1"/>
    </xf>
    <xf numFmtId="0" fontId="5" fillId="0" borderId="0" xfId="0" applyFont="1" applyFill="1"/>
    <xf numFmtId="0" fontId="0" fillId="0" borderId="0" xfId="0" applyFill="1"/>
    <xf numFmtId="0" fontId="3" fillId="0" borderId="1" xfId="0" applyFont="1" applyBorder="1" applyAlignment="1">
      <alignment vertical="top"/>
    </xf>
    <xf numFmtId="49" fontId="3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shrinkToFit="1"/>
    </xf>
    <xf numFmtId="164" fontId="3" fillId="0" borderId="1" xfId="0" applyNumberFormat="1" applyFont="1" applyBorder="1" applyAlignment="1">
      <alignment vertical="top" shrinkToFit="1"/>
    </xf>
    <xf numFmtId="4" fontId="3" fillId="4" borderId="1" xfId="0" applyNumberFormat="1" applyFont="1" applyFill="1" applyBorder="1" applyAlignment="1" applyProtection="1">
      <alignment vertical="top" shrinkToFit="1"/>
      <protection locked="0"/>
    </xf>
    <xf numFmtId="4" fontId="3" fillId="0" borderId="1" xfId="0" applyNumberFormat="1" applyFont="1" applyBorder="1" applyAlignment="1">
      <alignment vertical="top" shrinkToFit="1"/>
    </xf>
    <xf numFmtId="0" fontId="2" fillId="2" borderId="7" xfId="0" applyFont="1" applyFill="1" applyBorder="1" applyAlignment="1">
      <alignment vertical="top"/>
    </xf>
    <xf numFmtId="49" fontId="2" fillId="2" borderId="0" xfId="0" applyNumberFormat="1" applyFont="1" applyFill="1" applyBorder="1" applyAlignment="1">
      <alignment vertical="top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shrinkToFit="1"/>
    </xf>
    <xf numFmtId="164" fontId="2" fillId="2" borderId="0" xfId="0" applyNumberFormat="1" applyFont="1" applyFill="1" applyBorder="1" applyAlignment="1">
      <alignment vertical="top" shrinkToFit="1"/>
    </xf>
    <xf numFmtId="4" fontId="2" fillId="2" borderId="0" xfId="0" applyNumberFormat="1" applyFont="1" applyFill="1" applyBorder="1" applyAlignment="1">
      <alignment vertical="top" shrinkToFit="1"/>
    </xf>
    <xf numFmtId="4" fontId="2" fillId="2" borderId="8" xfId="0" applyNumberFormat="1" applyFont="1" applyFill="1" applyBorder="1" applyAlignment="1">
      <alignment vertical="top" shrinkToFit="1"/>
    </xf>
    <xf numFmtId="49" fontId="2" fillId="2" borderId="9" xfId="0" applyNumberFormat="1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vertical="top"/>
    </xf>
    <xf numFmtId="4" fontId="2" fillId="2" borderId="12" xfId="0" applyNumberFormat="1" applyFont="1" applyFill="1" applyBorder="1" applyAlignment="1">
      <alignment vertical="top"/>
    </xf>
    <xf numFmtId="4" fontId="3" fillId="4" borderId="13" xfId="0" applyNumberFormat="1" applyFont="1" applyFill="1" applyBorder="1" applyAlignment="1" applyProtection="1">
      <alignment vertical="top" shrinkToFit="1"/>
      <protection locked="0"/>
    </xf>
    <xf numFmtId="4" fontId="3" fillId="0" borderId="13" xfId="0" applyNumberFormat="1" applyFont="1" applyBorder="1" applyAlignment="1">
      <alignment vertical="top" shrinkToFit="1"/>
    </xf>
    <xf numFmtId="4" fontId="3" fillId="0" borderId="14" xfId="0" applyNumberFormat="1" applyFont="1" applyBorder="1" applyAlignment="1">
      <alignment vertical="top" shrinkToFit="1"/>
    </xf>
    <xf numFmtId="0" fontId="4" fillId="0" borderId="1" xfId="0" applyFont="1" applyFill="1" applyBorder="1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shrinkToFit="1"/>
    </xf>
    <xf numFmtId="164" fontId="3" fillId="0" borderId="1" xfId="0" applyNumberFormat="1" applyFont="1" applyFill="1" applyBorder="1" applyAlignment="1">
      <alignment vertical="top" shrinkToFit="1"/>
    </xf>
    <xf numFmtId="4" fontId="3" fillId="0" borderId="1" xfId="0" applyNumberFormat="1" applyFont="1" applyFill="1" applyBorder="1" applyAlignment="1" applyProtection="1">
      <alignment vertical="top" shrinkToFit="1"/>
      <protection locked="0"/>
    </xf>
    <xf numFmtId="4" fontId="3" fillId="0" borderId="1" xfId="0" applyNumberFormat="1" applyFont="1" applyFill="1" applyBorder="1" applyAlignment="1">
      <alignment vertical="top" shrinkToFit="1"/>
    </xf>
    <xf numFmtId="0" fontId="6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6" xfId="0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3"/>
  <sheetViews>
    <sheetView tabSelected="1" view="pageBreakPreview" zoomScale="145" zoomScaleNormal="100" zoomScaleSheetLayoutView="145" workbookViewId="0">
      <selection activeCell="S82" sqref="S82"/>
    </sheetView>
  </sheetViews>
  <sheetFormatPr defaultRowHeight="12.75" x14ac:dyDescent="0.2"/>
  <cols>
    <col min="1" max="1" width="3.42578125" customWidth="1"/>
    <col min="2" max="2" width="14.140625" bestFit="1" customWidth="1"/>
    <col min="3" max="3" width="63.285156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9.140625" hidden="1" customWidth="1"/>
    <col min="18" max="18" width="6.85546875" customWidth="1"/>
    <col min="20" max="20" width="8.42578125" customWidth="1"/>
  </cols>
  <sheetData>
    <row r="1" spans="1:20" ht="15.75" x14ac:dyDescent="0.25">
      <c r="A1" s="53" t="s">
        <v>5</v>
      </c>
      <c r="B1" s="53"/>
      <c r="C1" s="53"/>
      <c r="D1" s="53"/>
      <c r="E1" s="53"/>
      <c r="F1" s="53"/>
      <c r="G1" s="53"/>
    </row>
    <row r="2" spans="1:20" x14ac:dyDescent="0.2">
      <c r="A2" s="1" t="s">
        <v>6</v>
      </c>
      <c r="B2" s="2" t="s">
        <v>90</v>
      </c>
      <c r="C2" s="54" t="s">
        <v>92</v>
      </c>
      <c r="D2" s="55"/>
      <c r="E2" s="55"/>
      <c r="F2" s="55"/>
      <c r="G2" s="56"/>
    </row>
    <row r="3" spans="1:20" x14ac:dyDescent="0.2">
      <c r="A3" s="1" t="s">
        <v>7</v>
      </c>
      <c r="B3" s="2" t="s">
        <v>89</v>
      </c>
      <c r="C3" s="54" t="s">
        <v>91</v>
      </c>
      <c r="D3" s="55"/>
      <c r="E3" s="55"/>
      <c r="F3" s="55"/>
      <c r="G3" s="56"/>
    </row>
    <row r="4" spans="1:20" x14ac:dyDescent="0.2">
      <c r="A4" s="3" t="s">
        <v>8</v>
      </c>
      <c r="B4" s="4" t="s">
        <v>163</v>
      </c>
      <c r="C4" s="57" t="s">
        <v>93</v>
      </c>
      <c r="D4" s="58"/>
      <c r="E4" s="58"/>
      <c r="F4" s="58"/>
      <c r="G4" s="59"/>
    </row>
    <row r="5" spans="1:20" x14ac:dyDescent="0.2">
      <c r="B5" s="5"/>
      <c r="C5" s="5"/>
      <c r="D5" s="6"/>
    </row>
    <row r="6" spans="1:20" ht="38.25" x14ac:dyDescent="0.2">
      <c r="A6" s="7" t="s">
        <v>9</v>
      </c>
      <c r="B6" s="8" t="s">
        <v>10</v>
      </c>
      <c r="C6" s="8" t="s">
        <v>11</v>
      </c>
      <c r="D6" s="9" t="s">
        <v>1</v>
      </c>
      <c r="E6" s="7" t="s">
        <v>12</v>
      </c>
      <c r="F6" s="7" t="s">
        <v>13</v>
      </c>
      <c r="G6" s="7" t="s">
        <v>0</v>
      </c>
      <c r="H6" s="10" t="s">
        <v>14</v>
      </c>
      <c r="I6" s="10" t="s">
        <v>15</v>
      </c>
      <c r="J6" s="10" t="s">
        <v>16</v>
      </c>
      <c r="K6" s="10" t="s">
        <v>17</v>
      </c>
      <c r="L6" s="10" t="s">
        <v>18</v>
      </c>
      <c r="M6" s="10" t="s">
        <v>19</v>
      </c>
      <c r="N6" s="10" t="s">
        <v>20</v>
      </c>
      <c r="O6" s="10" t="s">
        <v>21</v>
      </c>
      <c r="P6" s="10" t="s">
        <v>22</v>
      </c>
      <c r="Q6" s="10" t="s">
        <v>23</v>
      </c>
      <c r="R6" s="10" t="s">
        <v>24</v>
      </c>
      <c r="S6" s="10" t="s">
        <v>25</v>
      </c>
      <c r="T6" s="10" t="s">
        <v>26</v>
      </c>
    </row>
    <row r="7" spans="1:20" ht="12.75" customHeight="1" x14ac:dyDescent="0.2">
      <c r="A7" s="11" t="s">
        <v>27</v>
      </c>
      <c r="B7" s="12" t="s">
        <v>28</v>
      </c>
      <c r="C7" s="13" t="s">
        <v>94</v>
      </c>
      <c r="D7" s="14"/>
      <c r="E7" s="15"/>
      <c r="F7" s="16"/>
      <c r="G7" s="16">
        <f>SUM(G8)</f>
        <v>0</v>
      </c>
      <c r="H7" s="16"/>
      <c r="I7" s="16">
        <f>SUM(I10:I35)</f>
        <v>299256327327.07996</v>
      </c>
      <c r="J7" s="16"/>
      <c r="K7" s="16">
        <f>SUM(K10:K35)</f>
        <v>0</v>
      </c>
      <c r="L7" s="16"/>
      <c r="M7" s="16">
        <f>SUM(M10:M35)</f>
        <v>0</v>
      </c>
      <c r="N7" s="16"/>
      <c r="O7" s="16">
        <f>SUM(O10:O35)</f>
        <v>0</v>
      </c>
      <c r="P7" s="16"/>
      <c r="Q7" s="16">
        <f>SUM(Q10:Q35)</f>
        <v>0</v>
      </c>
      <c r="R7" s="16"/>
      <c r="S7" s="16"/>
      <c r="T7" s="17"/>
    </row>
    <row r="8" spans="1:20" x14ac:dyDescent="0.2">
      <c r="A8" s="20">
        <v>1</v>
      </c>
      <c r="B8" s="21" t="s">
        <v>29</v>
      </c>
      <c r="C8" s="22" t="s">
        <v>95</v>
      </c>
      <c r="D8" s="23" t="s">
        <v>3</v>
      </c>
      <c r="E8" s="24">
        <v>219</v>
      </c>
      <c r="F8" s="25">
        <v>0</v>
      </c>
      <c r="G8" s="26">
        <f>ROUND(E8*F8,2)</f>
        <v>0</v>
      </c>
      <c r="H8" s="25">
        <v>104390</v>
      </c>
      <c r="I8" s="26">
        <f>ROUND(E8*H8,2)</f>
        <v>22861410</v>
      </c>
      <c r="J8" s="25">
        <v>0</v>
      </c>
      <c r="K8" s="26">
        <f>ROUND(E8*J8,2)</f>
        <v>0</v>
      </c>
      <c r="L8" s="26">
        <v>21</v>
      </c>
      <c r="M8" s="26">
        <f>G8*(1+L8/100)</f>
        <v>0</v>
      </c>
      <c r="N8" s="26">
        <v>0</v>
      </c>
      <c r="O8" s="26">
        <f>ROUND(E8*N8,2)</f>
        <v>0</v>
      </c>
      <c r="P8" s="26">
        <v>0</v>
      </c>
      <c r="Q8" s="26">
        <f>ROUND(E8*P8,2)</f>
        <v>0</v>
      </c>
      <c r="R8" s="26"/>
      <c r="S8" s="26" t="s">
        <v>30</v>
      </c>
      <c r="T8" s="26" t="s">
        <v>31</v>
      </c>
    </row>
    <row r="9" spans="1:20" ht="38.25" x14ac:dyDescent="0.2">
      <c r="A9" s="7" t="s">
        <v>9</v>
      </c>
      <c r="B9" s="8" t="s">
        <v>10</v>
      </c>
      <c r="C9" s="8" t="s">
        <v>11</v>
      </c>
      <c r="D9" s="9" t="s">
        <v>1</v>
      </c>
      <c r="E9" s="7" t="s">
        <v>12</v>
      </c>
      <c r="F9" s="7" t="s">
        <v>13</v>
      </c>
      <c r="G9" s="7" t="s">
        <v>0</v>
      </c>
      <c r="H9" s="10" t="s">
        <v>14</v>
      </c>
      <c r="I9" s="10" t="s">
        <v>15</v>
      </c>
      <c r="J9" s="10" t="s">
        <v>16</v>
      </c>
      <c r="K9" s="10" t="s">
        <v>17</v>
      </c>
      <c r="L9" s="10" t="s">
        <v>18</v>
      </c>
      <c r="M9" s="10" t="s">
        <v>19</v>
      </c>
      <c r="N9" s="10" t="s">
        <v>20</v>
      </c>
      <c r="O9" s="10" t="s">
        <v>21</v>
      </c>
      <c r="P9" s="10" t="s">
        <v>22</v>
      </c>
      <c r="Q9" s="10" t="s">
        <v>23</v>
      </c>
      <c r="R9" s="10" t="s">
        <v>24</v>
      </c>
      <c r="S9" s="10" t="s">
        <v>25</v>
      </c>
      <c r="T9" s="10" t="s">
        <v>26</v>
      </c>
    </row>
    <row r="10" spans="1:20" x14ac:dyDescent="0.2">
      <c r="A10" s="11" t="s">
        <v>27</v>
      </c>
      <c r="B10" s="12" t="s">
        <v>50</v>
      </c>
      <c r="C10" s="13" t="s">
        <v>96</v>
      </c>
      <c r="D10" s="14"/>
      <c r="E10" s="15"/>
      <c r="F10" s="16"/>
      <c r="G10" s="16">
        <f>SUM(G11)</f>
        <v>0</v>
      </c>
      <c r="H10" s="16"/>
      <c r="I10" s="16">
        <f>SUM(I13:I42)</f>
        <v>152708480539.54001</v>
      </c>
      <c r="J10" s="16"/>
      <c r="K10" s="16">
        <f>SUM(K13:K42)</f>
        <v>0</v>
      </c>
      <c r="L10" s="16"/>
      <c r="M10" s="16">
        <f>SUM(M13:M42)</f>
        <v>0</v>
      </c>
      <c r="N10" s="16"/>
      <c r="O10" s="16">
        <f>SUM(O13:O42)</f>
        <v>0</v>
      </c>
      <c r="P10" s="16"/>
      <c r="Q10" s="16">
        <f>SUM(Q13:Q42)</f>
        <v>0</v>
      </c>
      <c r="R10" s="16"/>
      <c r="S10" s="16"/>
      <c r="T10" s="17"/>
    </row>
    <row r="11" spans="1:20" x14ac:dyDescent="0.2">
      <c r="A11" s="20">
        <v>2</v>
      </c>
      <c r="B11" s="21" t="s">
        <v>32</v>
      </c>
      <c r="C11" s="22" t="s">
        <v>97</v>
      </c>
      <c r="D11" s="23" t="s">
        <v>3</v>
      </c>
      <c r="E11" s="24">
        <v>1120</v>
      </c>
      <c r="F11" s="25">
        <v>0</v>
      </c>
      <c r="G11" s="26">
        <f>ROUND(E11*F11,2)</f>
        <v>0</v>
      </c>
      <c r="H11" s="25">
        <v>19055.400000000001</v>
      </c>
      <c r="I11" s="26">
        <f>ROUND(E11*H11,2)</f>
        <v>21342048</v>
      </c>
      <c r="J11" s="25">
        <v>0</v>
      </c>
      <c r="K11" s="26">
        <f>ROUND(E11*J11,2)</f>
        <v>0</v>
      </c>
      <c r="L11" s="26">
        <v>21</v>
      </c>
      <c r="M11" s="26">
        <f>G11*(1+L11/100)</f>
        <v>0</v>
      </c>
      <c r="N11" s="26">
        <v>0</v>
      </c>
      <c r="O11" s="26">
        <f>ROUND(E11*N11,2)</f>
        <v>0</v>
      </c>
      <c r="P11" s="26">
        <v>0</v>
      </c>
      <c r="Q11" s="26">
        <f>ROUND(E11*P11,2)</f>
        <v>0</v>
      </c>
      <c r="R11" s="26"/>
      <c r="S11" s="26" t="s">
        <v>30</v>
      </c>
      <c r="T11" s="26" t="s">
        <v>31</v>
      </c>
    </row>
    <row r="12" spans="1:20" ht="38.25" x14ac:dyDescent="0.2">
      <c r="A12" s="7" t="s">
        <v>9</v>
      </c>
      <c r="B12" s="8" t="s">
        <v>10</v>
      </c>
      <c r="C12" s="8" t="s">
        <v>11</v>
      </c>
      <c r="D12" s="9" t="s">
        <v>1</v>
      </c>
      <c r="E12" s="7" t="s">
        <v>12</v>
      </c>
      <c r="F12" s="7" t="s">
        <v>13</v>
      </c>
      <c r="G12" s="7" t="s">
        <v>0</v>
      </c>
      <c r="H12" s="10" t="s">
        <v>14</v>
      </c>
      <c r="I12" s="10" t="s">
        <v>15</v>
      </c>
      <c r="J12" s="10" t="s">
        <v>16</v>
      </c>
      <c r="K12" s="10" t="s">
        <v>17</v>
      </c>
      <c r="L12" s="10" t="s">
        <v>18</v>
      </c>
      <c r="M12" s="10" t="s">
        <v>19</v>
      </c>
      <c r="N12" s="10" t="s">
        <v>20</v>
      </c>
      <c r="O12" s="10" t="s">
        <v>21</v>
      </c>
      <c r="P12" s="10" t="s">
        <v>22</v>
      </c>
      <c r="Q12" s="10" t="s">
        <v>23</v>
      </c>
      <c r="R12" s="10" t="s">
        <v>24</v>
      </c>
      <c r="S12" s="10" t="s">
        <v>25</v>
      </c>
      <c r="T12" s="10" t="s">
        <v>26</v>
      </c>
    </row>
    <row r="13" spans="1:20" x14ac:dyDescent="0.2">
      <c r="A13" s="11" t="s">
        <v>27</v>
      </c>
      <c r="B13" s="12" t="s">
        <v>73</v>
      </c>
      <c r="C13" s="13" t="s">
        <v>98</v>
      </c>
      <c r="D13" s="14"/>
      <c r="E13" s="15"/>
      <c r="F13" s="16"/>
      <c r="G13" s="16">
        <f>SUM(G14:G25)</f>
        <v>0</v>
      </c>
      <c r="H13" s="16"/>
      <c r="I13" s="16">
        <f>SUM(I15:I44)</f>
        <v>77357508804.220001</v>
      </c>
      <c r="J13" s="16"/>
      <c r="K13" s="16">
        <f>SUM(K15:K44)</f>
        <v>0</v>
      </c>
      <c r="L13" s="16"/>
      <c r="M13" s="16">
        <f>SUM(M15:M44)</f>
        <v>0</v>
      </c>
      <c r="N13" s="16"/>
      <c r="O13" s="16">
        <f>SUM(O15:O44)</f>
        <v>0</v>
      </c>
      <c r="P13" s="16"/>
      <c r="Q13" s="16">
        <f>SUM(Q15:Q44)</f>
        <v>0</v>
      </c>
      <c r="R13" s="16"/>
      <c r="S13" s="16"/>
      <c r="T13" s="17"/>
    </row>
    <row r="14" spans="1:20" x14ac:dyDescent="0.2">
      <c r="A14" s="20">
        <v>3</v>
      </c>
      <c r="B14" s="21" t="s">
        <v>33</v>
      </c>
      <c r="C14" s="44" t="s">
        <v>99</v>
      </c>
      <c r="D14" s="23" t="s">
        <v>3</v>
      </c>
      <c r="E14" s="24">
        <v>23</v>
      </c>
      <c r="F14" s="25">
        <v>0</v>
      </c>
      <c r="G14" s="26">
        <f>ROUND(E14*F14,2)</f>
        <v>0</v>
      </c>
      <c r="H14" s="25">
        <v>2065.6999999999998</v>
      </c>
      <c r="I14" s="26">
        <f t="shared" ref="I14:I23" si="0">ROUND(E14*H14,2)</f>
        <v>47511.1</v>
      </c>
      <c r="J14" s="25">
        <v>0</v>
      </c>
      <c r="K14" s="26">
        <f t="shared" ref="K14:K23" si="1">ROUND(E14*J14,2)</f>
        <v>0</v>
      </c>
      <c r="L14" s="26">
        <v>21</v>
      </c>
      <c r="M14" s="26">
        <f t="shared" ref="M14:M23" si="2">G14*(1+L14/100)</f>
        <v>0</v>
      </c>
      <c r="N14" s="26">
        <v>0</v>
      </c>
      <c r="O14" s="26">
        <f t="shared" ref="O14:O23" si="3">ROUND(E14*N14,2)</f>
        <v>0</v>
      </c>
      <c r="P14" s="26">
        <v>0</v>
      </c>
      <c r="Q14" s="26">
        <f t="shared" ref="Q14:Q23" si="4">ROUND(E14*P14,2)</f>
        <v>0</v>
      </c>
      <c r="R14" s="26"/>
      <c r="S14" s="26" t="s">
        <v>30</v>
      </c>
      <c r="T14" s="26" t="s">
        <v>31</v>
      </c>
    </row>
    <row r="15" spans="1:20" x14ac:dyDescent="0.2">
      <c r="A15" s="20">
        <v>4</v>
      </c>
      <c r="B15" s="21" t="s">
        <v>34</v>
      </c>
      <c r="C15" s="44" t="s">
        <v>100</v>
      </c>
      <c r="D15" s="23" t="s">
        <v>3</v>
      </c>
      <c r="E15" s="24">
        <v>1560</v>
      </c>
      <c r="F15" s="25">
        <v>0</v>
      </c>
      <c r="G15" s="26">
        <f t="shared" ref="G15:G25" si="5">ROUND(E15*F15,2)</f>
        <v>0</v>
      </c>
      <c r="H15" s="25">
        <v>41914.6</v>
      </c>
      <c r="I15" s="26">
        <f t="shared" si="0"/>
        <v>65386776</v>
      </c>
      <c r="J15" s="25">
        <v>0</v>
      </c>
      <c r="K15" s="26">
        <f t="shared" si="1"/>
        <v>0</v>
      </c>
      <c r="L15" s="26">
        <v>21</v>
      </c>
      <c r="M15" s="26">
        <f t="shared" si="2"/>
        <v>0</v>
      </c>
      <c r="N15" s="26">
        <v>0</v>
      </c>
      <c r="O15" s="26">
        <f t="shared" si="3"/>
        <v>0</v>
      </c>
      <c r="P15" s="26">
        <v>0</v>
      </c>
      <c r="Q15" s="26">
        <f t="shared" si="4"/>
        <v>0</v>
      </c>
      <c r="R15" s="26"/>
      <c r="S15" s="26" t="s">
        <v>30</v>
      </c>
      <c r="T15" s="26" t="s">
        <v>31</v>
      </c>
    </row>
    <row r="16" spans="1:20" x14ac:dyDescent="0.2">
      <c r="A16" s="20">
        <v>5</v>
      </c>
      <c r="B16" s="21" t="s">
        <v>35</v>
      </c>
      <c r="C16" s="44" t="s">
        <v>101</v>
      </c>
      <c r="D16" s="23" t="s">
        <v>3</v>
      </c>
      <c r="E16" s="24">
        <v>100</v>
      </c>
      <c r="F16" s="25">
        <v>0</v>
      </c>
      <c r="G16" s="26">
        <f t="shared" si="5"/>
        <v>0</v>
      </c>
      <c r="H16" s="25">
        <v>22451</v>
      </c>
      <c r="I16" s="26">
        <f t="shared" si="0"/>
        <v>2245100</v>
      </c>
      <c r="J16" s="25">
        <v>0</v>
      </c>
      <c r="K16" s="26">
        <f t="shared" si="1"/>
        <v>0</v>
      </c>
      <c r="L16" s="26">
        <v>21</v>
      </c>
      <c r="M16" s="26">
        <f t="shared" si="2"/>
        <v>0</v>
      </c>
      <c r="N16" s="26">
        <v>0</v>
      </c>
      <c r="O16" s="26">
        <f t="shared" si="3"/>
        <v>0</v>
      </c>
      <c r="P16" s="26">
        <v>0</v>
      </c>
      <c r="Q16" s="26">
        <f t="shared" si="4"/>
        <v>0</v>
      </c>
      <c r="R16" s="26"/>
      <c r="S16" s="26" t="s">
        <v>30</v>
      </c>
      <c r="T16" s="26" t="s">
        <v>31</v>
      </c>
    </row>
    <row r="17" spans="1:20" x14ac:dyDescent="0.2">
      <c r="A17" s="20">
        <v>6</v>
      </c>
      <c r="B17" s="21" t="s">
        <v>36</v>
      </c>
      <c r="C17" s="44" t="s">
        <v>102</v>
      </c>
      <c r="D17" s="23" t="s">
        <v>3</v>
      </c>
      <c r="E17" s="24">
        <v>18</v>
      </c>
      <c r="F17" s="25">
        <v>0</v>
      </c>
      <c r="G17" s="26">
        <f t="shared" si="5"/>
        <v>0</v>
      </c>
      <c r="H17" s="25">
        <v>149567.6</v>
      </c>
      <c r="I17" s="26">
        <f t="shared" si="0"/>
        <v>2692216.8</v>
      </c>
      <c r="J17" s="25">
        <v>0</v>
      </c>
      <c r="K17" s="26">
        <f t="shared" si="1"/>
        <v>0</v>
      </c>
      <c r="L17" s="26">
        <v>21</v>
      </c>
      <c r="M17" s="26">
        <f t="shared" si="2"/>
        <v>0</v>
      </c>
      <c r="N17" s="26">
        <v>0</v>
      </c>
      <c r="O17" s="26">
        <f t="shared" si="3"/>
        <v>0</v>
      </c>
      <c r="P17" s="26">
        <v>0</v>
      </c>
      <c r="Q17" s="26">
        <f t="shared" si="4"/>
        <v>0</v>
      </c>
      <c r="R17" s="26"/>
      <c r="S17" s="26" t="s">
        <v>30</v>
      </c>
      <c r="T17" s="26" t="s">
        <v>31</v>
      </c>
    </row>
    <row r="18" spans="1:20" x14ac:dyDescent="0.2">
      <c r="A18" s="20">
        <v>7</v>
      </c>
      <c r="B18" s="21" t="s">
        <v>37</v>
      </c>
      <c r="C18" s="44" t="s">
        <v>103</v>
      </c>
      <c r="D18" s="23" t="s">
        <v>2</v>
      </c>
      <c r="E18" s="24">
        <v>180</v>
      </c>
      <c r="F18" s="25">
        <v>0</v>
      </c>
      <c r="G18" s="26">
        <f t="shared" si="5"/>
        <v>0</v>
      </c>
      <c r="H18" s="25">
        <v>149567.6</v>
      </c>
      <c r="I18" s="26">
        <f t="shared" si="0"/>
        <v>26922168</v>
      </c>
      <c r="J18" s="25">
        <v>0</v>
      </c>
      <c r="K18" s="26">
        <f t="shared" si="1"/>
        <v>0</v>
      </c>
      <c r="L18" s="26">
        <v>21</v>
      </c>
      <c r="M18" s="26">
        <f t="shared" si="2"/>
        <v>0</v>
      </c>
      <c r="N18" s="26">
        <v>0</v>
      </c>
      <c r="O18" s="26">
        <f t="shared" si="3"/>
        <v>0</v>
      </c>
      <c r="P18" s="26">
        <v>0</v>
      </c>
      <c r="Q18" s="26">
        <f t="shared" si="4"/>
        <v>0</v>
      </c>
      <c r="R18" s="26"/>
      <c r="S18" s="26" t="s">
        <v>30</v>
      </c>
      <c r="T18" s="26" t="s">
        <v>31</v>
      </c>
    </row>
    <row r="19" spans="1:20" x14ac:dyDescent="0.2">
      <c r="A19" s="20">
        <v>8</v>
      </c>
      <c r="B19" s="21" t="s">
        <v>38</v>
      </c>
      <c r="C19" s="44" t="s">
        <v>104</v>
      </c>
      <c r="D19" s="23" t="s">
        <v>2</v>
      </c>
      <c r="E19" s="24">
        <v>120</v>
      </c>
      <c r="F19" s="25">
        <v>0</v>
      </c>
      <c r="G19" s="26">
        <f t="shared" si="5"/>
        <v>0</v>
      </c>
      <c r="H19" s="25">
        <v>57629</v>
      </c>
      <c r="I19" s="26">
        <f t="shared" si="0"/>
        <v>6915480</v>
      </c>
      <c r="J19" s="25">
        <v>0</v>
      </c>
      <c r="K19" s="26">
        <f t="shared" si="1"/>
        <v>0</v>
      </c>
      <c r="L19" s="26">
        <v>21</v>
      </c>
      <c r="M19" s="26">
        <f t="shared" si="2"/>
        <v>0</v>
      </c>
      <c r="N19" s="26">
        <v>0</v>
      </c>
      <c r="O19" s="26">
        <f t="shared" si="3"/>
        <v>0</v>
      </c>
      <c r="P19" s="26">
        <v>0</v>
      </c>
      <c r="Q19" s="26">
        <f t="shared" si="4"/>
        <v>0</v>
      </c>
      <c r="R19" s="26"/>
      <c r="S19" s="26" t="s">
        <v>30</v>
      </c>
      <c r="T19" s="26" t="s">
        <v>31</v>
      </c>
    </row>
    <row r="20" spans="1:20" x14ac:dyDescent="0.2">
      <c r="A20" s="20">
        <v>9</v>
      </c>
      <c r="B20" s="21" t="s">
        <v>39</v>
      </c>
      <c r="C20" s="44" t="s">
        <v>105</v>
      </c>
      <c r="D20" s="23" t="s">
        <v>3</v>
      </c>
      <c r="E20" s="24">
        <v>150</v>
      </c>
      <c r="F20" s="25">
        <v>0</v>
      </c>
      <c r="G20" s="26">
        <f t="shared" si="5"/>
        <v>0</v>
      </c>
      <c r="H20" s="25">
        <v>9551.1</v>
      </c>
      <c r="I20" s="26">
        <f t="shared" si="0"/>
        <v>1432665</v>
      </c>
      <c r="J20" s="25">
        <v>0</v>
      </c>
      <c r="K20" s="26">
        <f t="shared" si="1"/>
        <v>0</v>
      </c>
      <c r="L20" s="26">
        <v>21</v>
      </c>
      <c r="M20" s="26">
        <f t="shared" si="2"/>
        <v>0</v>
      </c>
      <c r="N20" s="26">
        <v>0</v>
      </c>
      <c r="O20" s="26">
        <f t="shared" si="3"/>
        <v>0</v>
      </c>
      <c r="P20" s="26">
        <v>0</v>
      </c>
      <c r="Q20" s="26">
        <f t="shared" si="4"/>
        <v>0</v>
      </c>
      <c r="R20" s="26"/>
      <c r="S20" s="26" t="s">
        <v>30</v>
      </c>
      <c r="T20" s="26" t="s">
        <v>31</v>
      </c>
    </row>
    <row r="21" spans="1:20" x14ac:dyDescent="0.2">
      <c r="A21" s="20">
        <v>10</v>
      </c>
      <c r="B21" s="21" t="s">
        <v>40</v>
      </c>
      <c r="C21" s="44" t="s">
        <v>106</v>
      </c>
      <c r="D21" s="23" t="s">
        <v>3</v>
      </c>
      <c r="E21" s="24">
        <v>40</v>
      </c>
      <c r="F21" s="25">
        <v>0</v>
      </c>
      <c r="G21" s="26">
        <f t="shared" si="5"/>
        <v>0</v>
      </c>
      <c r="H21" s="25">
        <v>28463.5</v>
      </c>
      <c r="I21" s="26">
        <f t="shared" si="0"/>
        <v>1138540</v>
      </c>
      <c r="J21" s="25">
        <v>0</v>
      </c>
      <c r="K21" s="26">
        <f t="shared" si="1"/>
        <v>0</v>
      </c>
      <c r="L21" s="26">
        <v>21</v>
      </c>
      <c r="M21" s="26">
        <f t="shared" si="2"/>
        <v>0</v>
      </c>
      <c r="N21" s="26">
        <v>0</v>
      </c>
      <c r="O21" s="26">
        <f t="shared" si="3"/>
        <v>0</v>
      </c>
      <c r="P21" s="26">
        <v>0</v>
      </c>
      <c r="Q21" s="26">
        <f t="shared" si="4"/>
        <v>0</v>
      </c>
      <c r="R21" s="26"/>
      <c r="S21" s="26" t="s">
        <v>30</v>
      </c>
      <c r="T21" s="26" t="s">
        <v>31</v>
      </c>
    </row>
    <row r="22" spans="1:20" x14ac:dyDescent="0.2">
      <c r="A22" s="20">
        <v>11</v>
      </c>
      <c r="B22" s="21" t="s">
        <v>41</v>
      </c>
      <c r="C22" s="44" t="s">
        <v>107</v>
      </c>
      <c r="D22" s="23" t="s">
        <v>3</v>
      </c>
      <c r="E22" s="24">
        <v>540</v>
      </c>
      <c r="F22" s="25">
        <v>0</v>
      </c>
      <c r="G22" s="26">
        <f t="shared" si="5"/>
        <v>0</v>
      </c>
      <c r="H22" s="25">
        <v>28463.5</v>
      </c>
      <c r="I22" s="26">
        <f t="shared" si="0"/>
        <v>15370290</v>
      </c>
      <c r="J22" s="25">
        <v>0</v>
      </c>
      <c r="K22" s="26">
        <f t="shared" si="1"/>
        <v>0</v>
      </c>
      <c r="L22" s="26">
        <v>21</v>
      </c>
      <c r="M22" s="26">
        <f t="shared" si="2"/>
        <v>0</v>
      </c>
      <c r="N22" s="26">
        <v>0</v>
      </c>
      <c r="O22" s="26">
        <f t="shared" si="3"/>
        <v>0</v>
      </c>
      <c r="P22" s="26">
        <v>0</v>
      </c>
      <c r="Q22" s="26">
        <f t="shared" si="4"/>
        <v>0</v>
      </c>
      <c r="R22" s="26"/>
      <c r="S22" s="26" t="s">
        <v>30</v>
      </c>
      <c r="T22" s="26" t="s">
        <v>31</v>
      </c>
    </row>
    <row r="23" spans="1:20" x14ac:dyDescent="0.2">
      <c r="A23" s="20">
        <v>12</v>
      </c>
      <c r="B23" s="21" t="s">
        <v>42</v>
      </c>
      <c r="C23" s="44" t="s">
        <v>108</v>
      </c>
      <c r="D23" s="23" t="s">
        <v>3</v>
      </c>
      <c r="E23" s="24">
        <v>230</v>
      </c>
      <c r="F23" s="25">
        <v>0</v>
      </c>
      <c r="G23" s="26">
        <f t="shared" si="5"/>
        <v>0</v>
      </c>
      <c r="H23" s="25">
        <v>4885.3999999999996</v>
      </c>
      <c r="I23" s="26">
        <f t="shared" si="0"/>
        <v>1123642</v>
      </c>
      <c r="J23" s="25">
        <v>0</v>
      </c>
      <c r="K23" s="26">
        <f t="shared" si="1"/>
        <v>0</v>
      </c>
      <c r="L23" s="26">
        <v>21</v>
      </c>
      <c r="M23" s="26">
        <f t="shared" si="2"/>
        <v>0</v>
      </c>
      <c r="N23" s="26">
        <v>0</v>
      </c>
      <c r="O23" s="26">
        <f t="shared" si="3"/>
        <v>0</v>
      </c>
      <c r="P23" s="26">
        <v>0</v>
      </c>
      <c r="Q23" s="26">
        <f t="shared" si="4"/>
        <v>0</v>
      </c>
      <c r="R23" s="26"/>
      <c r="S23" s="26" t="s">
        <v>30</v>
      </c>
      <c r="T23" s="26" t="s">
        <v>31</v>
      </c>
    </row>
    <row r="24" spans="1:20" x14ac:dyDescent="0.2">
      <c r="A24" s="20">
        <v>13</v>
      </c>
      <c r="B24" s="21" t="s">
        <v>43</v>
      </c>
      <c r="C24" s="44" t="s">
        <v>109</v>
      </c>
      <c r="D24" s="23" t="s">
        <v>2</v>
      </c>
      <c r="E24" s="24">
        <v>1809</v>
      </c>
      <c r="F24" s="25">
        <v>0</v>
      </c>
      <c r="G24" s="26">
        <f t="shared" si="5"/>
        <v>0</v>
      </c>
      <c r="H24" s="25">
        <v>9.09</v>
      </c>
      <c r="I24" s="26">
        <f>ROUND(E24*H24,2)</f>
        <v>16443.810000000001</v>
      </c>
      <c r="J24" s="25">
        <v>0</v>
      </c>
      <c r="K24" s="26">
        <f>ROUND(E24*J24,2)</f>
        <v>0</v>
      </c>
      <c r="L24" s="26">
        <v>21</v>
      </c>
      <c r="M24" s="26">
        <f>G24*(1+L24/100)</f>
        <v>0</v>
      </c>
      <c r="N24" s="26">
        <v>0</v>
      </c>
      <c r="O24" s="26">
        <f>ROUND(E24*N24,2)</f>
        <v>0</v>
      </c>
      <c r="P24" s="26">
        <v>0</v>
      </c>
      <c r="Q24" s="26">
        <f>ROUND(E24*P24,2)</f>
        <v>0</v>
      </c>
      <c r="R24" s="26"/>
      <c r="S24" s="26" t="s">
        <v>30</v>
      </c>
      <c r="T24" s="26" t="s">
        <v>31</v>
      </c>
    </row>
    <row r="25" spans="1:20" x14ac:dyDescent="0.2">
      <c r="A25" s="20">
        <v>14</v>
      </c>
      <c r="B25" s="21" t="s">
        <v>44</v>
      </c>
      <c r="C25" s="44" t="s">
        <v>110</v>
      </c>
      <c r="D25" s="23" t="s">
        <v>2</v>
      </c>
      <c r="E25" s="24">
        <v>129</v>
      </c>
      <c r="F25" s="25">
        <v>0</v>
      </c>
      <c r="G25" s="26">
        <f t="shared" si="5"/>
        <v>0</v>
      </c>
      <c r="H25" s="25">
        <v>9.09</v>
      </c>
      <c r="I25" s="26">
        <f>ROUND(E25*H25,2)</f>
        <v>1172.6099999999999</v>
      </c>
      <c r="J25" s="25">
        <v>0</v>
      </c>
      <c r="K25" s="26">
        <f>ROUND(E25*J25,2)</f>
        <v>0</v>
      </c>
      <c r="L25" s="26">
        <v>21</v>
      </c>
      <c r="M25" s="26">
        <f>G25*(1+L25/100)</f>
        <v>0</v>
      </c>
      <c r="N25" s="26">
        <v>0</v>
      </c>
      <c r="O25" s="26">
        <f>ROUND(E25*N25,2)</f>
        <v>0</v>
      </c>
      <c r="P25" s="26">
        <v>0</v>
      </c>
      <c r="Q25" s="26">
        <f>ROUND(E25*P25,2)</f>
        <v>0</v>
      </c>
      <c r="R25" s="26"/>
      <c r="S25" s="26" t="s">
        <v>30</v>
      </c>
      <c r="T25" s="26" t="s">
        <v>31</v>
      </c>
    </row>
    <row r="26" spans="1:20" ht="38.25" x14ac:dyDescent="0.2">
      <c r="A26" s="7" t="s">
        <v>9</v>
      </c>
      <c r="B26" s="8" t="s">
        <v>10</v>
      </c>
      <c r="C26" s="8" t="s">
        <v>11</v>
      </c>
      <c r="D26" s="9" t="s">
        <v>1</v>
      </c>
      <c r="E26" s="7" t="s">
        <v>12</v>
      </c>
      <c r="F26" s="7" t="s">
        <v>13</v>
      </c>
      <c r="G26" s="7" t="s">
        <v>0</v>
      </c>
      <c r="H26" s="10" t="s">
        <v>14</v>
      </c>
      <c r="I26" s="10" t="s">
        <v>15</v>
      </c>
      <c r="J26" s="10" t="s">
        <v>16</v>
      </c>
      <c r="K26" s="10" t="s">
        <v>17</v>
      </c>
      <c r="L26" s="10" t="s">
        <v>18</v>
      </c>
      <c r="M26" s="10" t="s">
        <v>19</v>
      </c>
      <c r="N26" s="10" t="s">
        <v>20</v>
      </c>
      <c r="O26" s="10" t="s">
        <v>21</v>
      </c>
      <c r="P26" s="10" t="s">
        <v>22</v>
      </c>
      <c r="Q26" s="10" t="s">
        <v>23</v>
      </c>
      <c r="R26" s="10" t="s">
        <v>24</v>
      </c>
      <c r="S26" s="10" t="s">
        <v>25</v>
      </c>
      <c r="T26" s="10" t="s">
        <v>26</v>
      </c>
    </row>
    <row r="27" spans="1:20" x14ac:dyDescent="0.2">
      <c r="A27" s="27" t="s">
        <v>27</v>
      </c>
      <c r="B27" s="28" t="s">
        <v>82</v>
      </c>
      <c r="C27" s="29" t="s">
        <v>111</v>
      </c>
      <c r="D27" s="30"/>
      <c r="E27" s="31"/>
      <c r="F27" s="32"/>
      <c r="G27" s="32">
        <f>SUM(G28)</f>
        <v>0</v>
      </c>
      <c r="H27" s="32"/>
      <c r="I27" s="32">
        <f>SUM(I30:I59)</f>
        <v>39438002920</v>
      </c>
      <c r="J27" s="32"/>
      <c r="K27" s="32">
        <f>SUM(K30:K59)</f>
        <v>0</v>
      </c>
      <c r="L27" s="32"/>
      <c r="M27" s="32">
        <f>SUM(M30:M59)</f>
        <v>0</v>
      </c>
      <c r="N27" s="32"/>
      <c r="O27" s="32">
        <f>SUM(O30:O59)</f>
        <v>0</v>
      </c>
      <c r="P27" s="32"/>
      <c r="Q27" s="32">
        <f>SUM(Q30:Q59)</f>
        <v>0</v>
      </c>
      <c r="R27" s="32"/>
      <c r="S27" s="32"/>
      <c r="T27" s="33"/>
    </row>
    <row r="28" spans="1:20" x14ac:dyDescent="0.2">
      <c r="A28" s="20">
        <v>15</v>
      </c>
      <c r="B28" s="21" t="s">
        <v>45</v>
      </c>
      <c r="C28" s="22" t="s">
        <v>112</v>
      </c>
      <c r="D28" s="23" t="s">
        <v>3</v>
      </c>
      <c r="E28" s="24">
        <v>219</v>
      </c>
      <c r="F28" s="25">
        <v>0</v>
      </c>
      <c r="G28" s="26">
        <f>ROUND(E28*F28,2)</f>
        <v>0</v>
      </c>
      <c r="H28" s="25">
        <v>0</v>
      </c>
      <c r="I28" s="26">
        <f>ROUND(E28*H28,2)</f>
        <v>0</v>
      </c>
      <c r="J28" s="25">
        <v>0</v>
      </c>
      <c r="K28" s="26">
        <f>ROUND(E28*J28,2)</f>
        <v>0</v>
      </c>
      <c r="L28" s="26">
        <v>21</v>
      </c>
      <c r="M28" s="26">
        <f>G28*(1+L28/100)</f>
        <v>0</v>
      </c>
      <c r="N28" s="26">
        <v>0</v>
      </c>
      <c r="O28" s="26">
        <f>ROUND(E28*N28,2)</f>
        <v>0</v>
      </c>
      <c r="P28" s="26">
        <v>0</v>
      </c>
      <c r="Q28" s="26">
        <f>ROUND(E28*P28,2)</f>
        <v>0</v>
      </c>
      <c r="R28" s="26"/>
      <c r="S28" s="26" t="s">
        <v>30</v>
      </c>
      <c r="T28" s="26" t="s">
        <v>31</v>
      </c>
    </row>
    <row r="29" spans="1:20" ht="38.25" x14ac:dyDescent="0.2">
      <c r="A29" s="7" t="s">
        <v>9</v>
      </c>
      <c r="B29" s="8" t="s">
        <v>10</v>
      </c>
      <c r="C29" s="8" t="s">
        <v>11</v>
      </c>
      <c r="D29" s="9" t="s">
        <v>1</v>
      </c>
      <c r="E29" s="7" t="s">
        <v>12</v>
      </c>
      <c r="F29" s="7" t="s">
        <v>13</v>
      </c>
      <c r="G29" s="7" t="s">
        <v>0</v>
      </c>
      <c r="H29" s="10" t="s">
        <v>14</v>
      </c>
      <c r="I29" s="10" t="s">
        <v>15</v>
      </c>
      <c r="J29" s="10" t="s">
        <v>16</v>
      </c>
      <c r="K29" s="10" t="s">
        <v>17</v>
      </c>
      <c r="L29" s="10" t="s">
        <v>18</v>
      </c>
      <c r="M29" s="10" t="s">
        <v>19</v>
      </c>
      <c r="N29" s="10" t="s">
        <v>20</v>
      </c>
      <c r="O29" s="10" t="s">
        <v>21</v>
      </c>
      <c r="P29" s="10" t="s">
        <v>22</v>
      </c>
      <c r="Q29" s="10" t="s">
        <v>23</v>
      </c>
      <c r="R29" s="10" t="s">
        <v>24</v>
      </c>
      <c r="S29" s="10" t="s">
        <v>25</v>
      </c>
      <c r="T29" s="10" t="s">
        <v>26</v>
      </c>
    </row>
    <row r="30" spans="1:20" x14ac:dyDescent="0.2">
      <c r="A30" s="27" t="s">
        <v>27</v>
      </c>
      <c r="B30" s="28" t="s">
        <v>86</v>
      </c>
      <c r="C30" s="29" t="s">
        <v>113</v>
      </c>
      <c r="D30" s="30"/>
      <c r="E30" s="31"/>
      <c r="F30" s="32"/>
      <c r="G30" s="32">
        <f>SUM(G31:G32)</f>
        <v>0</v>
      </c>
      <c r="H30" s="32"/>
      <c r="I30" s="32">
        <f>SUM(I32:I61)</f>
        <v>19718340225</v>
      </c>
      <c r="J30" s="32"/>
      <c r="K30" s="32">
        <f>SUM(K32:K61)</f>
        <v>0</v>
      </c>
      <c r="L30" s="32"/>
      <c r="M30" s="32">
        <f>SUM(M32:M61)</f>
        <v>0</v>
      </c>
      <c r="N30" s="32"/>
      <c r="O30" s="32">
        <f>SUM(O32:O61)</f>
        <v>0</v>
      </c>
      <c r="P30" s="32"/>
      <c r="Q30" s="32">
        <f>SUM(Q32:Q61)</f>
        <v>0</v>
      </c>
      <c r="R30" s="32"/>
      <c r="S30" s="32"/>
      <c r="T30" s="33"/>
    </row>
    <row r="31" spans="1:20" s="19" customFormat="1" x14ac:dyDescent="0.2">
      <c r="A31" s="45">
        <v>16</v>
      </c>
      <c r="B31" s="46" t="s">
        <v>46</v>
      </c>
      <c r="C31" s="47" t="s">
        <v>114</v>
      </c>
      <c r="D31" s="48" t="s">
        <v>2</v>
      </c>
      <c r="E31" s="49">
        <v>350</v>
      </c>
      <c r="F31" s="25">
        <v>0</v>
      </c>
      <c r="G31" s="51">
        <f>ROUND(E31*F31,2)</f>
        <v>0</v>
      </c>
      <c r="H31" s="50">
        <v>4375</v>
      </c>
      <c r="I31" s="51">
        <f t="shared" ref="I31:I35" si="6">ROUND(E31*H31,2)</f>
        <v>1531250</v>
      </c>
      <c r="J31" s="50">
        <v>0</v>
      </c>
      <c r="K31" s="51">
        <f t="shared" ref="K31:K35" si="7">ROUND(E31*J31,2)</f>
        <v>0</v>
      </c>
      <c r="L31" s="51">
        <v>21</v>
      </c>
      <c r="M31" s="51">
        <f t="shared" ref="M31:M35" si="8">G31*(1+L31/100)</f>
        <v>0</v>
      </c>
      <c r="N31" s="51">
        <v>0</v>
      </c>
      <c r="O31" s="51">
        <f t="shared" ref="O31:O35" si="9">ROUND(E31*N31,2)</f>
        <v>0</v>
      </c>
      <c r="P31" s="51">
        <v>0</v>
      </c>
      <c r="Q31" s="51">
        <f t="shared" ref="Q31:Q35" si="10">ROUND(E31*P31,2)</f>
        <v>0</v>
      </c>
      <c r="R31" s="51"/>
      <c r="S31" s="51" t="s">
        <v>30</v>
      </c>
      <c r="T31" s="51" t="s">
        <v>31</v>
      </c>
    </row>
    <row r="32" spans="1:20" s="19" customFormat="1" x14ac:dyDescent="0.2">
      <c r="A32" s="45">
        <v>17</v>
      </c>
      <c r="B32" s="46" t="s">
        <v>47</v>
      </c>
      <c r="C32" s="47" t="s">
        <v>115</v>
      </c>
      <c r="D32" s="48" t="s">
        <v>2</v>
      </c>
      <c r="E32" s="49">
        <v>1</v>
      </c>
      <c r="F32" s="25">
        <v>0</v>
      </c>
      <c r="G32" s="51">
        <f>ROUND(E32*F32,2)</f>
        <v>0</v>
      </c>
      <c r="H32" s="50">
        <v>3125</v>
      </c>
      <c r="I32" s="51">
        <f t="shared" si="6"/>
        <v>3125</v>
      </c>
      <c r="J32" s="50">
        <v>0</v>
      </c>
      <c r="K32" s="51">
        <f t="shared" si="7"/>
        <v>0</v>
      </c>
      <c r="L32" s="51">
        <v>21</v>
      </c>
      <c r="M32" s="51">
        <f t="shared" si="8"/>
        <v>0</v>
      </c>
      <c r="N32" s="51">
        <v>0</v>
      </c>
      <c r="O32" s="51">
        <f t="shared" si="9"/>
        <v>0</v>
      </c>
      <c r="P32" s="51">
        <v>0</v>
      </c>
      <c r="Q32" s="51">
        <f t="shared" si="10"/>
        <v>0</v>
      </c>
      <c r="R32" s="51"/>
      <c r="S32" s="51" t="s">
        <v>30</v>
      </c>
      <c r="T32" s="51" t="s">
        <v>31</v>
      </c>
    </row>
    <row r="33" spans="1:20" ht="38.25" x14ac:dyDescent="0.2">
      <c r="A33" s="7" t="s">
        <v>9</v>
      </c>
      <c r="B33" s="8" t="s">
        <v>10</v>
      </c>
      <c r="C33" s="8" t="s">
        <v>11</v>
      </c>
      <c r="D33" s="9" t="s">
        <v>1</v>
      </c>
      <c r="E33" s="7" t="s">
        <v>12</v>
      </c>
      <c r="F33" s="7" t="s">
        <v>13</v>
      </c>
      <c r="G33" s="7" t="s">
        <v>0</v>
      </c>
      <c r="H33" s="10" t="s">
        <v>14</v>
      </c>
      <c r="I33" s="10" t="s">
        <v>15</v>
      </c>
      <c r="J33" s="10" t="s">
        <v>16</v>
      </c>
      <c r="K33" s="10" t="s">
        <v>17</v>
      </c>
      <c r="L33" s="10" t="s">
        <v>18</v>
      </c>
      <c r="M33" s="10" t="s">
        <v>19</v>
      </c>
      <c r="N33" s="10" t="s">
        <v>20</v>
      </c>
      <c r="O33" s="10" t="s">
        <v>21</v>
      </c>
      <c r="P33" s="10" t="s">
        <v>22</v>
      </c>
      <c r="Q33" s="10" t="s">
        <v>23</v>
      </c>
      <c r="R33" s="10" t="s">
        <v>24</v>
      </c>
      <c r="S33" s="10" t="s">
        <v>25</v>
      </c>
      <c r="T33" s="10" t="s">
        <v>26</v>
      </c>
    </row>
    <row r="34" spans="1:20" x14ac:dyDescent="0.2">
      <c r="A34" s="27" t="s">
        <v>27</v>
      </c>
      <c r="B34" s="28" t="s">
        <v>87</v>
      </c>
      <c r="C34" s="29" t="s">
        <v>116</v>
      </c>
      <c r="D34" s="30"/>
      <c r="E34" s="31"/>
      <c r="F34" s="32"/>
      <c r="G34" s="32">
        <f>SUM(G35)</f>
        <v>0</v>
      </c>
      <c r="H34" s="32"/>
      <c r="I34" s="32">
        <f>SUM(I37:I65)</f>
        <v>9887716410</v>
      </c>
      <c r="J34" s="32"/>
      <c r="K34" s="32">
        <f>SUM(K37:K65)</f>
        <v>0</v>
      </c>
      <c r="L34" s="32"/>
      <c r="M34" s="32">
        <f>SUM(M37:M65)</f>
        <v>0</v>
      </c>
      <c r="N34" s="32"/>
      <c r="O34" s="32">
        <f>SUM(O37:O65)</f>
        <v>0</v>
      </c>
      <c r="P34" s="32"/>
      <c r="Q34" s="32">
        <f>SUM(Q37:Q65)</f>
        <v>0</v>
      </c>
      <c r="R34" s="32"/>
      <c r="S34" s="32"/>
      <c r="T34" s="33"/>
    </row>
    <row r="35" spans="1:20" x14ac:dyDescent="0.2">
      <c r="A35" s="20">
        <v>18</v>
      </c>
      <c r="B35" s="21" t="s">
        <v>48</v>
      </c>
      <c r="C35" s="22" t="s">
        <v>117</v>
      </c>
      <c r="D35" s="23" t="s">
        <v>4</v>
      </c>
      <c r="E35" s="24">
        <v>88</v>
      </c>
      <c r="F35" s="25">
        <v>0</v>
      </c>
      <c r="G35" s="26">
        <f>ROUND(E35*F35,2)</f>
        <v>0</v>
      </c>
      <c r="H35" s="25">
        <v>1250</v>
      </c>
      <c r="I35" s="26">
        <f t="shared" si="6"/>
        <v>110000</v>
      </c>
      <c r="J35" s="25">
        <v>0</v>
      </c>
      <c r="K35" s="26">
        <f t="shared" si="7"/>
        <v>0</v>
      </c>
      <c r="L35" s="26">
        <v>21</v>
      </c>
      <c r="M35" s="26">
        <f t="shared" si="8"/>
        <v>0</v>
      </c>
      <c r="N35" s="26">
        <v>0</v>
      </c>
      <c r="O35" s="26">
        <f t="shared" si="9"/>
        <v>0</v>
      </c>
      <c r="P35" s="26">
        <v>0</v>
      </c>
      <c r="Q35" s="26">
        <f t="shared" si="10"/>
        <v>0</v>
      </c>
      <c r="R35" s="26"/>
      <c r="S35" s="26" t="s">
        <v>30</v>
      </c>
      <c r="T35" s="26" t="s">
        <v>31</v>
      </c>
    </row>
    <row r="36" spans="1:20" ht="38.25" x14ac:dyDescent="0.2">
      <c r="A36" s="7" t="s">
        <v>9</v>
      </c>
      <c r="B36" s="8" t="s">
        <v>10</v>
      </c>
      <c r="C36" s="8" t="s">
        <v>11</v>
      </c>
      <c r="D36" s="9" t="s">
        <v>1</v>
      </c>
      <c r="E36" s="7" t="s">
        <v>12</v>
      </c>
      <c r="F36" s="7" t="s">
        <v>13</v>
      </c>
      <c r="G36" s="7" t="s">
        <v>0</v>
      </c>
      <c r="H36" s="10" t="s">
        <v>14</v>
      </c>
      <c r="I36" s="10" t="s">
        <v>15</v>
      </c>
      <c r="J36" s="10" t="s">
        <v>16</v>
      </c>
      <c r="K36" s="10" t="s">
        <v>17</v>
      </c>
      <c r="L36" s="10" t="s">
        <v>18</v>
      </c>
      <c r="M36" s="10" t="s">
        <v>19</v>
      </c>
      <c r="N36" s="10" t="s">
        <v>20</v>
      </c>
      <c r="O36" s="10" t="s">
        <v>21</v>
      </c>
      <c r="P36" s="10" t="s">
        <v>22</v>
      </c>
      <c r="Q36" s="10" t="s">
        <v>23</v>
      </c>
      <c r="R36" s="10" t="s">
        <v>24</v>
      </c>
      <c r="S36" s="10" t="s">
        <v>25</v>
      </c>
      <c r="T36" s="10" t="s">
        <v>26</v>
      </c>
    </row>
    <row r="37" spans="1:20" x14ac:dyDescent="0.2">
      <c r="A37" s="27" t="s">
        <v>27</v>
      </c>
      <c r="B37" s="28" t="s">
        <v>88</v>
      </c>
      <c r="C37" s="29" t="s">
        <v>118</v>
      </c>
      <c r="D37" s="30"/>
      <c r="E37" s="31"/>
      <c r="F37" s="32"/>
      <c r="G37" s="32">
        <f>SUM(G38:G51)</f>
        <v>0</v>
      </c>
      <c r="H37" s="32"/>
      <c r="I37" s="32">
        <f>SUM(I39:I82)</f>
        <v>4840668690</v>
      </c>
      <c r="J37" s="32"/>
      <c r="K37" s="32">
        <f>SUM(K39:K82)</f>
        <v>0</v>
      </c>
      <c r="L37" s="32"/>
      <c r="M37" s="32">
        <f>SUM(M39:M82)</f>
        <v>0</v>
      </c>
      <c r="N37" s="32"/>
      <c r="O37" s="32">
        <f>SUM(O39:O82)</f>
        <v>0</v>
      </c>
      <c r="P37" s="32"/>
      <c r="Q37" s="32">
        <f>SUM(Q39:Q82)</f>
        <v>0</v>
      </c>
      <c r="R37" s="32"/>
      <c r="S37" s="32"/>
      <c r="T37" s="33"/>
    </row>
    <row r="38" spans="1:20" x14ac:dyDescent="0.2">
      <c r="A38" s="20">
        <v>19</v>
      </c>
      <c r="B38" s="21" t="s">
        <v>49</v>
      </c>
      <c r="C38" s="44" t="s">
        <v>119</v>
      </c>
      <c r="D38" s="23" t="s">
        <v>3</v>
      </c>
      <c r="E38" s="24">
        <v>2422</v>
      </c>
      <c r="F38" s="25">
        <v>0</v>
      </c>
      <c r="G38" s="26">
        <f>ROUND(E38*F38,2)</f>
        <v>0</v>
      </c>
      <c r="H38" s="25">
        <v>104390</v>
      </c>
      <c r="I38" s="26">
        <f t="shared" ref="I38:I48" si="11">ROUND(E38*H38,2)</f>
        <v>252832580</v>
      </c>
      <c r="J38" s="25">
        <v>0</v>
      </c>
      <c r="K38" s="26">
        <f t="shared" ref="K38:K48" si="12">ROUND(E38*J38,2)</f>
        <v>0</v>
      </c>
      <c r="L38" s="26">
        <v>21</v>
      </c>
      <c r="M38" s="26">
        <f t="shared" ref="M38:M48" si="13">G38*(1+L38/100)</f>
        <v>0</v>
      </c>
      <c r="N38" s="26">
        <v>0</v>
      </c>
      <c r="O38" s="26">
        <f t="shared" ref="O38:O48" si="14">ROUND(E38*N38,2)</f>
        <v>0</v>
      </c>
      <c r="P38" s="26">
        <v>0</v>
      </c>
      <c r="Q38" s="26">
        <f t="shared" ref="Q38:Q48" si="15">ROUND(E38*P38,2)</f>
        <v>0</v>
      </c>
      <c r="R38" s="26"/>
      <c r="S38" s="26" t="s">
        <v>30</v>
      </c>
      <c r="T38" s="26" t="s">
        <v>31</v>
      </c>
    </row>
    <row r="39" spans="1:20" x14ac:dyDescent="0.2">
      <c r="A39" s="20">
        <v>20</v>
      </c>
      <c r="B39" s="21" t="s">
        <v>51</v>
      </c>
      <c r="C39" s="44" t="s">
        <v>120</v>
      </c>
      <c r="D39" s="23" t="s">
        <v>3</v>
      </c>
      <c r="E39" s="24">
        <v>494</v>
      </c>
      <c r="F39" s="25">
        <v>0</v>
      </c>
      <c r="G39" s="26">
        <f t="shared" ref="G39:G51" si="16">ROUND(E39*F39,2)</f>
        <v>0</v>
      </c>
      <c r="H39" s="25">
        <v>104390</v>
      </c>
      <c r="I39" s="26">
        <f t="shared" si="11"/>
        <v>51568660</v>
      </c>
      <c r="J39" s="25">
        <v>0</v>
      </c>
      <c r="K39" s="26">
        <f t="shared" si="12"/>
        <v>0</v>
      </c>
      <c r="L39" s="26">
        <v>21</v>
      </c>
      <c r="M39" s="26">
        <f t="shared" si="13"/>
        <v>0</v>
      </c>
      <c r="N39" s="26">
        <v>0</v>
      </c>
      <c r="O39" s="26">
        <f t="shared" si="14"/>
        <v>0</v>
      </c>
      <c r="P39" s="26">
        <v>0</v>
      </c>
      <c r="Q39" s="26">
        <f t="shared" si="15"/>
        <v>0</v>
      </c>
      <c r="R39" s="26"/>
      <c r="S39" s="26" t="s">
        <v>30</v>
      </c>
      <c r="T39" s="26" t="s">
        <v>31</v>
      </c>
    </row>
    <row r="40" spans="1:20" x14ac:dyDescent="0.2">
      <c r="A40" s="20">
        <v>21</v>
      </c>
      <c r="B40" s="21" t="s">
        <v>52</v>
      </c>
      <c r="C40" s="44" t="s">
        <v>121</v>
      </c>
      <c r="D40" s="23" t="s">
        <v>3</v>
      </c>
      <c r="E40" s="24">
        <v>380</v>
      </c>
      <c r="F40" s="25">
        <v>0</v>
      </c>
      <c r="G40" s="26">
        <f t="shared" si="16"/>
        <v>0</v>
      </c>
      <c r="H40" s="25">
        <v>104390</v>
      </c>
      <c r="I40" s="26">
        <f t="shared" si="11"/>
        <v>39668200</v>
      </c>
      <c r="J40" s="25">
        <v>0</v>
      </c>
      <c r="K40" s="26">
        <f t="shared" si="12"/>
        <v>0</v>
      </c>
      <c r="L40" s="26">
        <v>21</v>
      </c>
      <c r="M40" s="26">
        <f t="shared" si="13"/>
        <v>0</v>
      </c>
      <c r="N40" s="26">
        <v>0</v>
      </c>
      <c r="O40" s="26">
        <f t="shared" si="14"/>
        <v>0</v>
      </c>
      <c r="P40" s="26">
        <v>0</v>
      </c>
      <c r="Q40" s="26">
        <f t="shared" si="15"/>
        <v>0</v>
      </c>
      <c r="R40" s="26"/>
      <c r="S40" s="26" t="s">
        <v>30</v>
      </c>
      <c r="T40" s="26" t="s">
        <v>31</v>
      </c>
    </row>
    <row r="41" spans="1:20" x14ac:dyDescent="0.2">
      <c r="A41" s="20">
        <v>22</v>
      </c>
      <c r="B41" s="21" t="s">
        <v>53</v>
      </c>
      <c r="C41" s="44" t="s">
        <v>122</v>
      </c>
      <c r="D41" s="23" t="s">
        <v>3</v>
      </c>
      <c r="E41" s="24">
        <v>8086</v>
      </c>
      <c r="F41" s="25">
        <v>0</v>
      </c>
      <c r="G41" s="26">
        <f t="shared" si="16"/>
        <v>0</v>
      </c>
      <c r="H41" s="25">
        <v>104390</v>
      </c>
      <c r="I41" s="26">
        <f t="shared" si="11"/>
        <v>844097540</v>
      </c>
      <c r="J41" s="25">
        <v>0</v>
      </c>
      <c r="K41" s="26">
        <f t="shared" si="12"/>
        <v>0</v>
      </c>
      <c r="L41" s="26">
        <v>21</v>
      </c>
      <c r="M41" s="26">
        <f t="shared" si="13"/>
        <v>0</v>
      </c>
      <c r="N41" s="26">
        <v>0</v>
      </c>
      <c r="O41" s="26">
        <f t="shared" si="14"/>
        <v>0</v>
      </c>
      <c r="P41" s="26">
        <v>0</v>
      </c>
      <c r="Q41" s="26">
        <f t="shared" si="15"/>
        <v>0</v>
      </c>
      <c r="R41" s="26"/>
      <c r="S41" s="26" t="s">
        <v>30</v>
      </c>
      <c r="T41" s="26" t="s">
        <v>31</v>
      </c>
    </row>
    <row r="42" spans="1:20" x14ac:dyDescent="0.2">
      <c r="A42" s="20">
        <v>23</v>
      </c>
      <c r="B42" s="21" t="s">
        <v>54</v>
      </c>
      <c r="C42" s="44" t="s">
        <v>123</v>
      </c>
      <c r="D42" s="23" t="s">
        <v>3</v>
      </c>
      <c r="E42" s="24">
        <v>1467</v>
      </c>
      <c r="F42" s="25">
        <v>0</v>
      </c>
      <c r="G42" s="26">
        <f t="shared" si="16"/>
        <v>0</v>
      </c>
      <c r="H42" s="25">
        <v>104390</v>
      </c>
      <c r="I42" s="26">
        <f t="shared" si="11"/>
        <v>153140130</v>
      </c>
      <c r="J42" s="25">
        <v>0</v>
      </c>
      <c r="K42" s="26">
        <f t="shared" si="12"/>
        <v>0</v>
      </c>
      <c r="L42" s="26">
        <v>21</v>
      </c>
      <c r="M42" s="26">
        <f t="shared" si="13"/>
        <v>0</v>
      </c>
      <c r="N42" s="26">
        <v>0</v>
      </c>
      <c r="O42" s="26">
        <f t="shared" si="14"/>
        <v>0</v>
      </c>
      <c r="P42" s="26">
        <v>0</v>
      </c>
      <c r="Q42" s="26">
        <f t="shared" si="15"/>
        <v>0</v>
      </c>
      <c r="R42" s="26"/>
      <c r="S42" s="26" t="s">
        <v>30</v>
      </c>
      <c r="T42" s="26" t="s">
        <v>31</v>
      </c>
    </row>
    <row r="43" spans="1:20" x14ac:dyDescent="0.2">
      <c r="A43" s="20">
        <v>24</v>
      </c>
      <c r="B43" s="21" t="s">
        <v>55</v>
      </c>
      <c r="C43" s="44" t="s">
        <v>124</v>
      </c>
      <c r="D43" s="23" t="s">
        <v>3</v>
      </c>
      <c r="E43" s="24">
        <v>7685</v>
      </c>
      <c r="F43" s="25">
        <v>0</v>
      </c>
      <c r="G43" s="26">
        <f t="shared" si="16"/>
        <v>0</v>
      </c>
      <c r="H43" s="25">
        <v>104390</v>
      </c>
      <c r="I43" s="26">
        <f t="shared" si="11"/>
        <v>802237150</v>
      </c>
      <c r="J43" s="25">
        <v>0</v>
      </c>
      <c r="K43" s="26">
        <f t="shared" si="12"/>
        <v>0</v>
      </c>
      <c r="L43" s="26">
        <v>21</v>
      </c>
      <c r="M43" s="26">
        <f t="shared" si="13"/>
        <v>0</v>
      </c>
      <c r="N43" s="26">
        <v>0</v>
      </c>
      <c r="O43" s="26">
        <f t="shared" si="14"/>
        <v>0</v>
      </c>
      <c r="P43" s="26">
        <v>0</v>
      </c>
      <c r="Q43" s="26">
        <f t="shared" si="15"/>
        <v>0</v>
      </c>
      <c r="R43" s="26"/>
      <c r="S43" s="26" t="s">
        <v>30</v>
      </c>
      <c r="T43" s="26" t="s">
        <v>31</v>
      </c>
    </row>
    <row r="44" spans="1:20" x14ac:dyDescent="0.2">
      <c r="A44" s="20">
        <v>25</v>
      </c>
      <c r="B44" s="21" t="s">
        <v>56</v>
      </c>
      <c r="C44" s="44" t="s">
        <v>125</v>
      </c>
      <c r="D44" s="23" t="s">
        <v>2</v>
      </c>
      <c r="E44" s="24">
        <v>11537</v>
      </c>
      <c r="F44" s="25">
        <v>0</v>
      </c>
      <c r="G44" s="26">
        <f t="shared" si="16"/>
        <v>0</v>
      </c>
      <c r="H44" s="25">
        <v>104390</v>
      </c>
      <c r="I44" s="26">
        <f t="shared" si="11"/>
        <v>1204347430</v>
      </c>
      <c r="J44" s="25">
        <v>0</v>
      </c>
      <c r="K44" s="26">
        <f t="shared" si="12"/>
        <v>0</v>
      </c>
      <c r="L44" s="26">
        <v>21</v>
      </c>
      <c r="M44" s="26">
        <f t="shared" si="13"/>
        <v>0</v>
      </c>
      <c r="N44" s="26">
        <v>0</v>
      </c>
      <c r="O44" s="26">
        <f t="shared" si="14"/>
        <v>0</v>
      </c>
      <c r="P44" s="26">
        <v>0</v>
      </c>
      <c r="Q44" s="26">
        <f t="shared" si="15"/>
        <v>0</v>
      </c>
      <c r="R44" s="26"/>
      <c r="S44" s="26" t="s">
        <v>30</v>
      </c>
      <c r="T44" s="26" t="s">
        <v>31</v>
      </c>
    </row>
    <row r="45" spans="1:20" x14ac:dyDescent="0.2">
      <c r="A45" s="20">
        <v>26</v>
      </c>
      <c r="B45" s="21" t="s">
        <v>57</v>
      </c>
      <c r="C45" s="44" t="s">
        <v>126</v>
      </c>
      <c r="D45" s="23" t="s">
        <v>2</v>
      </c>
      <c r="E45" s="24">
        <v>328</v>
      </c>
      <c r="F45" s="25">
        <v>0</v>
      </c>
      <c r="G45" s="26">
        <f t="shared" si="16"/>
        <v>0</v>
      </c>
      <c r="H45" s="25">
        <v>104390</v>
      </c>
      <c r="I45" s="26">
        <f t="shared" si="11"/>
        <v>34239920</v>
      </c>
      <c r="J45" s="25">
        <v>0</v>
      </c>
      <c r="K45" s="26">
        <f t="shared" si="12"/>
        <v>0</v>
      </c>
      <c r="L45" s="26">
        <v>21</v>
      </c>
      <c r="M45" s="26">
        <f t="shared" si="13"/>
        <v>0</v>
      </c>
      <c r="N45" s="26">
        <v>0</v>
      </c>
      <c r="O45" s="26">
        <f t="shared" si="14"/>
        <v>0</v>
      </c>
      <c r="P45" s="26">
        <v>0</v>
      </c>
      <c r="Q45" s="26">
        <f t="shared" si="15"/>
        <v>0</v>
      </c>
      <c r="R45" s="26"/>
      <c r="S45" s="26" t="s">
        <v>30</v>
      </c>
      <c r="T45" s="26" t="s">
        <v>31</v>
      </c>
    </row>
    <row r="46" spans="1:20" x14ac:dyDescent="0.2">
      <c r="A46" s="20">
        <v>27</v>
      </c>
      <c r="B46" s="21" t="s">
        <v>58</v>
      </c>
      <c r="C46" s="44" t="s">
        <v>127</v>
      </c>
      <c r="D46" s="23" t="s">
        <v>2</v>
      </c>
      <c r="E46" s="24">
        <v>300</v>
      </c>
      <c r="F46" s="25">
        <v>0</v>
      </c>
      <c r="G46" s="26">
        <f t="shared" si="16"/>
        <v>0</v>
      </c>
      <c r="H46" s="25">
        <v>104390</v>
      </c>
      <c r="I46" s="26">
        <f t="shared" si="11"/>
        <v>31317000</v>
      </c>
      <c r="J46" s="25">
        <v>0</v>
      </c>
      <c r="K46" s="26">
        <f t="shared" si="12"/>
        <v>0</v>
      </c>
      <c r="L46" s="26">
        <v>21</v>
      </c>
      <c r="M46" s="26">
        <f t="shared" si="13"/>
        <v>0</v>
      </c>
      <c r="N46" s="26">
        <v>0</v>
      </c>
      <c r="O46" s="26">
        <f t="shared" si="14"/>
        <v>0</v>
      </c>
      <c r="P46" s="26">
        <v>0</v>
      </c>
      <c r="Q46" s="26">
        <f t="shared" si="15"/>
        <v>0</v>
      </c>
      <c r="R46" s="26"/>
      <c r="S46" s="26" t="s">
        <v>30</v>
      </c>
      <c r="T46" s="26" t="s">
        <v>31</v>
      </c>
    </row>
    <row r="47" spans="1:20" x14ac:dyDescent="0.2">
      <c r="A47" s="20">
        <v>28</v>
      </c>
      <c r="B47" s="21" t="s">
        <v>59</v>
      </c>
      <c r="C47" s="44" t="s">
        <v>128</v>
      </c>
      <c r="D47" s="23" t="s">
        <v>2</v>
      </c>
      <c r="E47" s="24">
        <v>2000</v>
      </c>
      <c r="F47" s="25">
        <v>0</v>
      </c>
      <c r="G47" s="26">
        <f t="shared" si="16"/>
        <v>0</v>
      </c>
      <c r="H47" s="25">
        <v>104390</v>
      </c>
      <c r="I47" s="26">
        <f t="shared" si="11"/>
        <v>208780000</v>
      </c>
      <c r="J47" s="25">
        <v>0</v>
      </c>
      <c r="K47" s="26">
        <f t="shared" si="12"/>
        <v>0</v>
      </c>
      <c r="L47" s="26">
        <v>21</v>
      </c>
      <c r="M47" s="26">
        <f t="shared" si="13"/>
        <v>0</v>
      </c>
      <c r="N47" s="26">
        <v>0</v>
      </c>
      <c r="O47" s="26">
        <f t="shared" si="14"/>
        <v>0</v>
      </c>
      <c r="P47" s="26">
        <v>0</v>
      </c>
      <c r="Q47" s="26">
        <f t="shared" si="15"/>
        <v>0</v>
      </c>
      <c r="R47" s="26"/>
      <c r="S47" s="26" t="s">
        <v>30</v>
      </c>
      <c r="T47" s="26" t="s">
        <v>31</v>
      </c>
    </row>
    <row r="48" spans="1:20" x14ac:dyDescent="0.2">
      <c r="A48" s="20">
        <v>29</v>
      </c>
      <c r="B48" s="21" t="s">
        <v>60</v>
      </c>
      <c r="C48" s="44" t="s">
        <v>129</v>
      </c>
      <c r="D48" s="23" t="s">
        <v>2</v>
      </c>
      <c r="E48" s="24">
        <v>5000</v>
      </c>
      <c r="F48" s="25">
        <v>0</v>
      </c>
      <c r="G48" s="26">
        <f t="shared" si="16"/>
        <v>0</v>
      </c>
      <c r="H48" s="25">
        <v>104390</v>
      </c>
      <c r="I48" s="26">
        <f t="shared" si="11"/>
        <v>521950000</v>
      </c>
      <c r="J48" s="25">
        <v>0</v>
      </c>
      <c r="K48" s="26">
        <f t="shared" si="12"/>
        <v>0</v>
      </c>
      <c r="L48" s="26">
        <v>21</v>
      </c>
      <c r="M48" s="26">
        <f t="shared" si="13"/>
        <v>0</v>
      </c>
      <c r="N48" s="26">
        <v>0</v>
      </c>
      <c r="O48" s="26">
        <f t="shared" si="14"/>
        <v>0</v>
      </c>
      <c r="P48" s="26">
        <v>0</v>
      </c>
      <c r="Q48" s="26">
        <f t="shared" si="15"/>
        <v>0</v>
      </c>
      <c r="R48" s="26"/>
      <c r="S48" s="26" t="s">
        <v>30</v>
      </c>
      <c r="T48" s="26" t="s">
        <v>31</v>
      </c>
    </row>
    <row r="49" spans="1:20" x14ac:dyDescent="0.2">
      <c r="A49" s="20">
        <v>30</v>
      </c>
      <c r="B49" s="21" t="s">
        <v>61</v>
      </c>
      <c r="C49" s="44" t="s">
        <v>130</v>
      </c>
      <c r="D49" s="23" t="s">
        <v>2</v>
      </c>
      <c r="E49" s="24">
        <v>2000</v>
      </c>
      <c r="F49" s="25">
        <v>0</v>
      </c>
      <c r="G49" s="26">
        <f t="shared" si="16"/>
        <v>0</v>
      </c>
      <c r="H49" s="25">
        <v>104390</v>
      </c>
      <c r="I49" s="26">
        <f>ROUND(E49*H49,2)</f>
        <v>208780000</v>
      </c>
      <c r="J49" s="25">
        <v>0</v>
      </c>
      <c r="K49" s="26">
        <f>ROUND(E49*J49,2)</f>
        <v>0</v>
      </c>
      <c r="L49" s="26">
        <v>21</v>
      </c>
      <c r="M49" s="26">
        <f>G49*(1+L49/100)</f>
        <v>0</v>
      </c>
      <c r="N49" s="26">
        <v>0</v>
      </c>
      <c r="O49" s="26">
        <f>ROUND(E49*N49,2)</f>
        <v>0</v>
      </c>
      <c r="P49" s="26">
        <v>0</v>
      </c>
      <c r="Q49" s="26">
        <f>ROUND(E49*P49,2)</f>
        <v>0</v>
      </c>
      <c r="R49" s="26"/>
      <c r="S49" s="26" t="s">
        <v>30</v>
      </c>
      <c r="T49" s="26" t="s">
        <v>31</v>
      </c>
    </row>
    <row r="50" spans="1:20" x14ac:dyDescent="0.2">
      <c r="A50" s="20">
        <v>31</v>
      </c>
      <c r="B50" s="21" t="s">
        <v>62</v>
      </c>
      <c r="C50" s="44" t="s">
        <v>131</v>
      </c>
      <c r="D50" s="23" t="s">
        <v>2</v>
      </c>
      <c r="E50" s="24">
        <v>2500</v>
      </c>
      <c r="F50" s="25">
        <v>0</v>
      </c>
      <c r="G50" s="26">
        <f t="shared" si="16"/>
        <v>0</v>
      </c>
      <c r="H50" s="25">
        <v>104390</v>
      </c>
      <c r="I50" s="26">
        <f t="shared" ref="I50:I82" si="17">ROUND(E50*H50,2)</f>
        <v>260975000</v>
      </c>
      <c r="J50" s="25">
        <v>0</v>
      </c>
      <c r="K50" s="26">
        <f t="shared" ref="K50:K82" si="18">ROUND(E50*J50,2)</f>
        <v>0</v>
      </c>
      <c r="L50" s="26">
        <v>21</v>
      </c>
      <c r="M50" s="26">
        <f t="shared" ref="M50:M82" si="19">G50*(1+L50/100)</f>
        <v>0</v>
      </c>
      <c r="N50" s="26">
        <v>0</v>
      </c>
      <c r="O50" s="26">
        <f t="shared" ref="O50:O82" si="20">ROUND(E50*N50,2)</f>
        <v>0</v>
      </c>
      <c r="P50" s="26">
        <v>0</v>
      </c>
      <c r="Q50" s="26">
        <f t="shared" ref="Q50:Q82" si="21">ROUND(E50*P50,2)</f>
        <v>0</v>
      </c>
      <c r="R50" s="26"/>
      <c r="S50" s="26" t="s">
        <v>30</v>
      </c>
      <c r="T50" s="26" t="s">
        <v>31</v>
      </c>
    </row>
    <row r="51" spans="1:20" x14ac:dyDescent="0.2">
      <c r="A51" s="20">
        <v>32</v>
      </c>
      <c r="B51" s="21" t="s">
        <v>63</v>
      </c>
      <c r="C51" s="44" t="s">
        <v>132</v>
      </c>
      <c r="D51" s="23" t="s">
        <v>2</v>
      </c>
      <c r="E51" s="24">
        <v>500</v>
      </c>
      <c r="F51" s="25">
        <v>0</v>
      </c>
      <c r="G51" s="26">
        <f t="shared" si="16"/>
        <v>0</v>
      </c>
      <c r="H51" s="25">
        <v>104390</v>
      </c>
      <c r="I51" s="26">
        <f t="shared" si="17"/>
        <v>52195000</v>
      </c>
      <c r="J51" s="25">
        <v>0</v>
      </c>
      <c r="K51" s="26">
        <f t="shared" si="18"/>
        <v>0</v>
      </c>
      <c r="L51" s="26">
        <v>21</v>
      </c>
      <c r="M51" s="26">
        <f t="shared" si="19"/>
        <v>0</v>
      </c>
      <c r="N51" s="26">
        <v>0</v>
      </c>
      <c r="O51" s="26">
        <f t="shared" si="20"/>
        <v>0</v>
      </c>
      <c r="P51" s="26">
        <v>0</v>
      </c>
      <c r="Q51" s="26">
        <f t="shared" si="21"/>
        <v>0</v>
      </c>
      <c r="R51" s="26"/>
      <c r="S51" s="26" t="s">
        <v>30</v>
      </c>
      <c r="T51" s="26" t="s">
        <v>31</v>
      </c>
    </row>
    <row r="52" spans="1:20" ht="38.25" x14ac:dyDescent="0.2">
      <c r="A52" s="7" t="s">
        <v>9</v>
      </c>
      <c r="B52" s="8" t="s">
        <v>10</v>
      </c>
      <c r="C52" s="8" t="s">
        <v>11</v>
      </c>
      <c r="D52" s="9" t="s">
        <v>1</v>
      </c>
      <c r="E52" s="7" t="s">
        <v>12</v>
      </c>
      <c r="F52" s="7" t="s">
        <v>13</v>
      </c>
      <c r="G52" s="7" t="s">
        <v>0</v>
      </c>
      <c r="H52" s="10" t="s">
        <v>14</v>
      </c>
      <c r="I52" s="10" t="s">
        <v>15</v>
      </c>
      <c r="J52" s="10" t="s">
        <v>16</v>
      </c>
      <c r="K52" s="10" t="s">
        <v>17</v>
      </c>
      <c r="L52" s="10" t="s">
        <v>18</v>
      </c>
      <c r="M52" s="10" t="s">
        <v>19</v>
      </c>
      <c r="N52" s="10" t="s">
        <v>20</v>
      </c>
      <c r="O52" s="10" t="s">
        <v>21</v>
      </c>
      <c r="P52" s="10" t="s">
        <v>22</v>
      </c>
      <c r="Q52" s="10" t="s">
        <v>23</v>
      </c>
      <c r="R52" s="10" t="s">
        <v>24</v>
      </c>
      <c r="S52" s="10" t="s">
        <v>25</v>
      </c>
      <c r="T52" s="10" t="s">
        <v>26</v>
      </c>
    </row>
    <row r="53" spans="1:20" x14ac:dyDescent="0.2">
      <c r="A53" s="27" t="s">
        <v>27</v>
      </c>
      <c r="B53" s="28" t="s">
        <v>158</v>
      </c>
      <c r="C53" s="34" t="s">
        <v>133</v>
      </c>
      <c r="D53" s="30"/>
      <c r="E53" s="31"/>
      <c r="F53" s="32"/>
      <c r="G53" s="32">
        <f>SUM(G54:G55)</f>
        <v>0</v>
      </c>
      <c r="H53" s="32"/>
      <c r="I53" s="32">
        <f>SUM(I55:I82)</f>
        <v>211807310</v>
      </c>
      <c r="J53" s="32"/>
      <c r="K53" s="32">
        <f>SUM(K55:K82)</f>
        <v>0</v>
      </c>
      <c r="L53" s="32"/>
      <c r="M53" s="32">
        <f>SUM(M55:M82)</f>
        <v>0</v>
      </c>
      <c r="N53" s="32"/>
      <c r="O53" s="32">
        <f>SUM(O55:O82)</f>
        <v>0</v>
      </c>
      <c r="P53" s="32"/>
      <c r="Q53" s="32">
        <f>SUM(Q55:Q82)</f>
        <v>0</v>
      </c>
      <c r="R53" s="32"/>
      <c r="S53" s="32"/>
      <c r="T53" s="33"/>
    </row>
    <row r="54" spans="1:20" x14ac:dyDescent="0.2">
      <c r="A54" s="20">
        <v>33</v>
      </c>
      <c r="B54" s="21" t="s">
        <v>64</v>
      </c>
      <c r="C54" s="44" t="s">
        <v>134</v>
      </c>
      <c r="D54" s="23" t="s">
        <v>2</v>
      </c>
      <c r="E54" s="24">
        <v>36</v>
      </c>
      <c r="F54" s="25">
        <v>0</v>
      </c>
      <c r="G54" s="26">
        <f>ROUND(E54*F54,2)</f>
        <v>0</v>
      </c>
      <c r="H54" s="25">
        <v>104390</v>
      </c>
      <c r="I54" s="26">
        <f t="shared" si="17"/>
        <v>3758040</v>
      </c>
      <c r="J54" s="25">
        <v>0</v>
      </c>
      <c r="K54" s="26">
        <f t="shared" si="18"/>
        <v>0</v>
      </c>
      <c r="L54" s="26">
        <v>21</v>
      </c>
      <c r="M54" s="26">
        <f t="shared" si="19"/>
        <v>0</v>
      </c>
      <c r="N54" s="26">
        <v>0</v>
      </c>
      <c r="O54" s="26">
        <f t="shared" si="20"/>
        <v>0</v>
      </c>
      <c r="P54" s="26">
        <v>0</v>
      </c>
      <c r="Q54" s="26">
        <f t="shared" si="21"/>
        <v>0</v>
      </c>
      <c r="R54" s="26"/>
      <c r="S54" s="26" t="s">
        <v>30</v>
      </c>
      <c r="T54" s="26" t="s">
        <v>31</v>
      </c>
    </row>
    <row r="55" spans="1:20" x14ac:dyDescent="0.2">
      <c r="A55" s="20">
        <v>34</v>
      </c>
      <c r="B55" s="21" t="s">
        <v>65</v>
      </c>
      <c r="C55" s="44" t="s">
        <v>135</v>
      </c>
      <c r="D55" s="23" t="s">
        <v>3</v>
      </c>
      <c r="E55" s="24">
        <v>36</v>
      </c>
      <c r="F55" s="25">
        <v>0</v>
      </c>
      <c r="G55" s="26">
        <f>ROUND(E55*F55,2)</f>
        <v>0</v>
      </c>
      <c r="H55" s="25">
        <v>104390</v>
      </c>
      <c r="I55" s="26">
        <f t="shared" si="17"/>
        <v>3758040</v>
      </c>
      <c r="J55" s="25">
        <v>0</v>
      </c>
      <c r="K55" s="26">
        <f t="shared" si="18"/>
        <v>0</v>
      </c>
      <c r="L55" s="26">
        <v>21</v>
      </c>
      <c r="M55" s="26">
        <f t="shared" si="19"/>
        <v>0</v>
      </c>
      <c r="N55" s="26">
        <v>0</v>
      </c>
      <c r="O55" s="26">
        <f t="shared" si="20"/>
        <v>0</v>
      </c>
      <c r="P55" s="26">
        <v>0</v>
      </c>
      <c r="Q55" s="26">
        <f t="shared" si="21"/>
        <v>0</v>
      </c>
      <c r="R55" s="26"/>
      <c r="S55" s="26" t="s">
        <v>30</v>
      </c>
      <c r="T55" s="26" t="s">
        <v>31</v>
      </c>
    </row>
    <row r="56" spans="1:20" ht="38.25" x14ac:dyDescent="0.2">
      <c r="A56" s="7" t="s">
        <v>9</v>
      </c>
      <c r="B56" s="8" t="s">
        <v>10</v>
      </c>
      <c r="C56" s="8" t="s">
        <v>11</v>
      </c>
      <c r="D56" s="9" t="s">
        <v>1</v>
      </c>
      <c r="E56" s="7" t="s">
        <v>12</v>
      </c>
      <c r="F56" s="7" t="s">
        <v>13</v>
      </c>
      <c r="G56" s="7" t="s">
        <v>0</v>
      </c>
      <c r="H56" s="10" t="s">
        <v>14</v>
      </c>
      <c r="I56" s="10" t="s">
        <v>15</v>
      </c>
      <c r="J56" s="10" t="s">
        <v>16</v>
      </c>
      <c r="K56" s="10" t="s">
        <v>17</v>
      </c>
      <c r="L56" s="10" t="s">
        <v>18</v>
      </c>
      <c r="M56" s="10" t="s">
        <v>19</v>
      </c>
      <c r="N56" s="10" t="s">
        <v>20</v>
      </c>
      <c r="O56" s="10" t="s">
        <v>21</v>
      </c>
      <c r="P56" s="10" t="s">
        <v>22</v>
      </c>
      <c r="Q56" s="10" t="s">
        <v>23</v>
      </c>
      <c r="R56" s="10" t="s">
        <v>24</v>
      </c>
      <c r="S56" s="10" t="s">
        <v>25</v>
      </c>
      <c r="T56" s="10" t="s">
        <v>26</v>
      </c>
    </row>
    <row r="57" spans="1:20" x14ac:dyDescent="0.2">
      <c r="A57" s="27" t="s">
        <v>27</v>
      </c>
      <c r="B57" s="28" t="s">
        <v>159</v>
      </c>
      <c r="C57" s="34" t="s">
        <v>136</v>
      </c>
      <c r="D57" s="30"/>
      <c r="E57" s="31"/>
      <c r="F57" s="32"/>
      <c r="G57" s="32">
        <f>SUM(G58:G63)</f>
        <v>0</v>
      </c>
      <c r="H57" s="32"/>
      <c r="I57" s="32">
        <f>SUM(I59:I82)</f>
        <v>103972440</v>
      </c>
      <c r="J57" s="32"/>
      <c r="K57" s="32">
        <f>SUM(K59:K82)</f>
        <v>0</v>
      </c>
      <c r="L57" s="32"/>
      <c r="M57" s="32">
        <f>SUM(M59:M82)</f>
        <v>0</v>
      </c>
      <c r="N57" s="32"/>
      <c r="O57" s="32">
        <f>SUM(O59:O82)</f>
        <v>0</v>
      </c>
      <c r="P57" s="32"/>
      <c r="Q57" s="32">
        <f>SUM(Q59:Q82)</f>
        <v>0</v>
      </c>
      <c r="R57" s="32"/>
      <c r="S57" s="32"/>
      <c r="T57" s="33"/>
    </row>
    <row r="58" spans="1:20" x14ac:dyDescent="0.2">
      <c r="A58" s="20">
        <v>35</v>
      </c>
      <c r="B58" s="21" t="s">
        <v>66</v>
      </c>
      <c r="C58" s="44" t="s">
        <v>144</v>
      </c>
      <c r="D58" s="23" t="s">
        <v>2</v>
      </c>
      <c r="E58" s="24">
        <v>1</v>
      </c>
      <c r="F58" s="25">
        <v>0</v>
      </c>
      <c r="G58" s="26">
        <f>ROUND(E58*F58,2)</f>
        <v>0</v>
      </c>
      <c r="H58" s="25">
        <v>104390</v>
      </c>
      <c r="I58" s="26">
        <f t="shared" si="17"/>
        <v>104390</v>
      </c>
      <c r="J58" s="25">
        <v>0</v>
      </c>
      <c r="K58" s="26">
        <f t="shared" si="18"/>
        <v>0</v>
      </c>
      <c r="L58" s="26">
        <v>21</v>
      </c>
      <c r="M58" s="26">
        <f t="shared" si="19"/>
        <v>0</v>
      </c>
      <c r="N58" s="26">
        <v>0</v>
      </c>
      <c r="O58" s="26">
        <f t="shared" si="20"/>
        <v>0</v>
      </c>
      <c r="P58" s="26">
        <v>0</v>
      </c>
      <c r="Q58" s="26">
        <f t="shared" si="21"/>
        <v>0</v>
      </c>
      <c r="R58" s="26"/>
      <c r="S58" s="26" t="s">
        <v>30</v>
      </c>
      <c r="T58" s="26" t="s">
        <v>31</v>
      </c>
    </row>
    <row r="59" spans="1:20" x14ac:dyDescent="0.2">
      <c r="A59" s="20">
        <v>36</v>
      </c>
      <c r="B59" s="21" t="s">
        <v>67</v>
      </c>
      <c r="C59" s="44" t="s">
        <v>145</v>
      </c>
      <c r="D59" s="23" t="s">
        <v>2</v>
      </c>
      <c r="E59" s="24">
        <v>1</v>
      </c>
      <c r="F59" s="25">
        <v>0</v>
      </c>
      <c r="G59" s="26">
        <f t="shared" ref="G59:G63" si="22">ROUND(E59*F59,2)</f>
        <v>0</v>
      </c>
      <c r="H59" s="25">
        <v>104390</v>
      </c>
      <c r="I59" s="26">
        <f t="shared" si="17"/>
        <v>104390</v>
      </c>
      <c r="J59" s="25">
        <v>0</v>
      </c>
      <c r="K59" s="26">
        <f t="shared" si="18"/>
        <v>0</v>
      </c>
      <c r="L59" s="26">
        <v>21</v>
      </c>
      <c r="M59" s="26">
        <f t="shared" si="19"/>
        <v>0</v>
      </c>
      <c r="N59" s="26">
        <v>0</v>
      </c>
      <c r="O59" s="26">
        <f t="shared" si="20"/>
        <v>0</v>
      </c>
      <c r="P59" s="26">
        <v>0</v>
      </c>
      <c r="Q59" s="26">
        <f t="shared" si="21"/>
        <v>0</v>
      </c>
      <c r="R59" s="26"/>
      <c r="S59" s="26" t="s">
        <v>30</v>
      </c>
      <c r="T59" s="26" t="s">
        <v>31</v>
      </c>
    </row>
    <row r="60" spans="1:20" x14ac:dyDescent="0.2">
      <c r="A60" s="20">
        <v>37</v>
      </c>
      <c r="B60" s="21" t="s">
        <v>68</v>
      </c>
      <c r="C60" s="44" t="s">
        <v>146</v>
      </c>
      <c r="D60" s="23" t="s">
        <v>2</v>
      </c>
      <c r="E60" s="24">
        <v>1</v>
      </c>
      <c r="F60" s="25">
        <v>0</v>
      </c>
      <c r="G60" s="26">
        <f t="shared" si="22"/>
        <v>0</v>
      </c>
      <c r="H60" s="25">
        <v>104390</v>
      </c>
      <c r="I60" s="26">
        <f t="shared" si="17"/>
        <v>104390</v>
      </c>
      <c r="J60" s="25">
        <v>0</v>
      </c>
      <c r="K60" s="26">
        <f t="shared" si="18"/>
        <v>0</v>
      </c>
      <c r="L60" s="26">
        <v>21</v>
      </c>
      <c r="M60" s="26">
        <f t="shared" si="19"/>
        <v>0</v>
      </c>
      <c r="N60" s="26">
        <v>0</v>
      </c>
      <c r="O60" s="26">
        <f t="shared" si="20"/>
        <v>0</v>
      </c>
      <c r="P60" s="26">
        <v>0</v>
      </c>
      <c r="Q60" s="26">
        <f t="shared" si="21"/>
        <v>0</v>
      </c>
      <c r="R60" s="26"/>
      <c r="S60" s="26" t="s">
        <v>30</v>
      </c>
      <c r="T60" s="26" t="s">
        <v>31</v>
      </c>
    </row>
    <row r="61" spans="1:20" x14ac:dyDescent="0.2">
      <c r="A61" s="20">
        <v>38</v>
      </c>
      <c r="B61" s="21" t="s">
        <v>69</v>
      </c>
      <c r="C61" s="44" t="s">
        <v>147</v>
      </c>
      <c r="D61" s="23" t="s">
        <v>2</v>
      </c>
      <c r="E61" s="24">
        <v>1</v>
      </c>
      <c r="F61" s="25">
        <v>0</v>
      </c>
      <c r="G61" s="26">
        <f t="shared" si="22"/>
        <v>0</v>
      </c>
      <c r="H61" s="25">
        <v>104390</v>
      </c>
      <c r="I61" s="26">
        <f t="shared" si="17"/>
        <v>104390</v>
      </c>
      <c r="J61" s="25">
        <v>0</v>
      </c>
      <c r="K61" s="26">
        <f t="shared" si="18"/>
        <v>0</v>
      </c>
      <c r="L61" s="26">
        <v>21</v>
      </c>
      <c r="M61" s="26">
        <f t="shared" si="19"/>
        <v>0</v>
      </c>
      <c r="N61" s="26">
        <v>0</v>
      </c>
      <c r="O61" s="26">
        <f t="shared" si="20"/>
        <v>0</v>
      </c>
      <c r="P61" s="26">
        <v>0</v>
      </c>
      <c r="Q61" s="26">
        <f t="shared" si="21"/>
        <v>0</v>
      </c>
      <c r="R61" s="26"/>
      <c r="S61" s="26" t="s">
        <v>30</v>
      </c>
      <c r="T61" s="26" t="s">
        <v>31</v>
      </c>
    </row>
    <row r="62" spans="1:20" x14ac:dyDescent="0.2">
      <c r="A62" s="20">
        <v>39</v>
      </c>
      <c r="B62" s="21" t="s">
        <v>70</v>
      </c>
      <c r="C62" s="44" t="s">
        <v>148</v>
      </c>
      <c r="D62" s="23" t="s">
        <v>2</v>
      </c>
      <c r="E62" s="24">
        <v>1</v>
      </c>
      <c r="F62" s="25">
        <v>0</v>
      </c>
      <c r="G62" s="26">
        <f t="shared" si="22"/>
        <v>0</v>
      </c>
      <c r="H62" s="25">
        <v>104390</v>
      </c>
      <c r="I62" s="26">
        <f t="shared" si="17"/>
        <v>104390</v>
      </c>
      <c r="J62" s="25">
        <v>0</v>
      </c>
      <c r="K62" s="26">
        <f t="shared" si="18"/>
        <v>0</v>
      </c>
      <c r="L62" s="26">
        <v>21</v>
      </c>
      <c r="M62" s="26">
        <f t="shared" si="19"/>
        <v>0</v>
      </c>
      <c r="N62" s="26">
        <v>0</v>
      </c>
      <c r="O62" s="26">
        <f t="shared" si="20"/>
        <v>0</v>
      </c>
      <c r="P62" s="26">
        <v>0</v>
      </c>
      <c r="Q62" s="26">
        <f t="shared" si="21"/>
        <v>0</v>
      </c>
      <c r="R62" s="26"/>
      <c r="S62" s="26" t="s">
        <v>30</v>
      </c>
      <c r="T62" s="26" t="s">
        <v>31</v>
      </c>
    </row>
    <row r="63" spans="1:20" x14ac:dyDescent="0.2">
      <c r="A63" s="20">
        <v>40</v>
      </c>
      <c r="B63" s="21" t="s">
        <v>71</v>
      </c>
      <c r="C63" s="44" t="s">
        <v>149</v>
      </c>
      <c r="D63" s="23" t="s">
        <v>150</v>
      </c>
      <c r="E63" s="24">
        <v>130</v>
      </c>
      <c r="F63" s="25">
        <v>0</v>
      </c>
      <c r="G63" s="26">
        <f t="shared" si="22"/>
        <v>0</v>
      </c>
      <c r="H63" s="25">
        <v>104390</v>
      </c>
      <c r="I63" s="26">
        <f t="shared" si="17"/>
        <v>13570700</v>
      </c>
      <c r="J63" s="25">
        <v>0</v>
      </c>
      <c r="K63" s="26">
        <f t="shared" si="18"/>
        <v>0</v>
      </c>
      <c r="L63" s="26">
        <v>21</v>
      </c>
      <c r="M63" s="26">
        <f t="shared" si="19"/>
        <v>0</v>
      </c>
      <c r="N63" s="26">
        <v>0</v>
      </c>
      <c r="O63" s="26">
        <f t="shared" si="20"/>
        <v>0</v>
      </c>
      <c r="P63" s="26">
        <v>0</v>
      </c>
      <c r="Q63" s="26">
        <f t="shared" si="21"/>
        <v>0</v>
      </c>
      <c r="R63" s="26"/>
      <c r="S63" s="26" t="s">
        <v>30</v>
      </c>
      <c r="T63" s="26" t="s">
        <v>31</v>
      </c>
    </row>
    <row r="64" spans="1:20" ht="38.25" x14ac:dyDescent="0.2">
      <c r="A64" s="7" t="s">
        <v>9</v>
      </c>
      <c r="B64" s="8" t="s">
        <v>10</v>
      </c>
      <c r="C64" s="8" t="s">
        <v>11</v>
      </c>
      <c r="D64" s="9" t="s">
        <v>1</v>
      </c>
      <c r="E64" s="7" t="s">
        <v>12</v>
      </c>
      <c r="F64" s="7" t="s">
        <v>13</v>
      </c>
      <c r="G64" s="7" t="s">
        <v>0</v>
      </c>
      <c r="H64" s="10" t="s">
        <v>14</v>
      </c>
      <c r="I64" s="10" t="s">
        <v>15</v>
      </c>
      <c r="J64" s="10" t="s">
        <v>16</v>
      </c>
      <c r="K64" s="10" t="s">
        <v>17</v>
      </c>
      <c r="L64" s="10" t="s">
        <v>18</v>
      </c>
      <c r="M64" s="10" t="s">
        <v>19</v>
      </c>
      <c r="N64" s="10" t="s">
        <v>20</v>
      </c>
      <c r="O64" s="10" t="s">
        <v>21</v>
      </c>
      <c r="P64" s="10" t="s">
        <v>22</v>
      </c>
      <c r="Q64" s="10" t="s">
        <v>23</v>
      </c>
      <c r="R64" s="10" t="s">
        <v>24</v>
      </c>
      <c r="S64" s="10" t="s">
        <v>25</v>
      </c>
      <c r="T64" s="10" t="s">
        <v>26</v>
      </c>
    </row>
    <row r="65" spans="1:20" x14ac:dyDescent="0.2">
      <c r="A65" s="27" t="s">
        <v>27</v>
      </c>
      <c r="B65" s="28" t="s">
        <v>160</v>
      </c>
      <c r="C65" s="29" t="s">
        <v>143</v>
      </c>
      <c r="D65" s="30"/>
      <c r="E65" s="31"/>
      <c r="F65" s="32"/>
      <c r="G65" s="32">
        <f>SUM(G66:G71)</f>
        <v>0</v>
      </c>
      <c r="H65" s="32"/>
      <c r="I65" s="32">
        <f>SUM(I67:I82)</f>
        <v>43530630</v>
      </c>
      <c r="J65" s="32"/>
      <c r="K65" s="32">
        <f>SUM(K67:K82)</f>
        <v>0</v>
      </c>
      <c r="L65" s="32"/>
      <c r="M65" s="32">
        <f>SUM(M67:M82)</f>
        <v>0</v>
      </c>
      <c r="N65" s="32"/>
      <c r="O65" s="32">
        <f>SUM(O67:O82)</f>
        <v>0</v>
      </c>
      <c r="P65" s="32"/>
      <c r="Q65" s="32">
        <f>SUM(Q67:Q82)</f>
        <v>0</v>
      </c>
      <c r="R65" s="32"/>
      <c r="S65" s="32"/>
      <c r="T65" s="33"/>
    </row>
    <row r="66" spans="1:20" x14ac:dyDescent="0.2">
      <c r="A66" s="20">
        <v>41</v>
      </c>
      <c r="B66" s="21" t="s">
        <v>72</v>
      </c>
      <c r="C66" s="44" t="s">
        <v>137</v>
      </c>
      <c r="D66" s="23" t="s">
        <v>4</v>
      </c>
      <c r="E66" s="24">
        <v>28</v>
      </c>
      <c r="F66" s="25">
        <v>0</v>
      </c>
      <c r="G66" s="26">
        <f>ROUND(E66*F66,2)</f>
        <v>0</v>
      </c>
      <c r="H66" s="25">
        <v>104390</v>
      </c>
      <c r="I66" s="26">
        <f t="shared" si="17"/>
        <v>2922920</v>
      </c>
      <c r="J66" s="25">
        <v>0</v>
      </c>
      <c r="K66" s="26">
        <f t="shared" si="18"/>
        <v>0</v>
      </c>
      <c r="L66" s="26">
        <v>21</v>
      </c>
      <c r="M66" s="26">
        <f t="shared" si="19"/>
        <v>0</v>
      </c>
      <c r="N66" s="26">
        <v>0</v>
      </c>
      <c r="O66" s="26">
        <f t="shared" si="20"/>
        <v>0</v>
      </c>
      <c r="P66" s="26">
        <v>0</v>
      </c>
      <c r="Q66" s="26">
        <f t="shared" si="21"/>
        <v>0</v>
      </c>
      <c r="R66" s="26"/>
      <c r="S66" s="26" t="s">
        <v>30</v>
      </c>
      <c r="T66" s="26" t="s">
        <v>31</v>
      </c>
    </row>
    <row r="67" spans="1:20" x14ac:dyDescent="0.2">
      <c r="A67" s="20">
        <v>42</v>
      </c>
      <c r="B67" s="21" t="s">
        <v>74</v>
      </c>
      <c r="C67" s="44" t="s">
        <v>138</v>
      </c>
      <c r="D67" s="23" t="s">
        <v>4</v>
      </c>
      <c r="E67" s="24">
        <v>30</v>
      </c>
      <c r="F67" s="25">
        <v>0</v>
      </c>
      <c r="G67" s="26">
        <f t="shared" ref="G67:G71" si="23">ROUND(E67*F67,2)</f>
        <v>0</v>
      </c>
      <c r="H67" s="25">
        <v>104390</v>
      </c>
      <c r="I67" s="26">
        <f t="shared" si="17"/>
        <v>3131700</v>
      </c>
      <c r="J67" s="25">
        <v>0</v>
      </c>
      <c r="K67" s="26">
        <f t="shared" si="18"/>
        <v>0</v>
      </c>
      <c r="L67" s="26">
        <v>21</v>
      </c>
      <c r="M67" s="26">
        <f t="shared" si="19"/>
        <v>0</v>
      </c>
      <c r="N67" s="26">
        <v>0</v>
      </c>
      <c r="O67" s="26">
        <f t="shared" si="20"/>
        <v>0</v>
      </c>
      <c r="P67" s="26">
        <v>0</v>
      </c>
      <c r="Q67" s="26">
        <f t="shared" si="21"/>
        <v>0</v>
      </c>
      <c r="R67" s="26"/>
      <c r="S67" s="26" t="s">
        <v>30</v>
      </c>
      <c r="T67" s="26" t="s">
        <v>31</v>
      </c>
    </row>
    <row r="68" spans="1:20" x14ac:dyDescent="0.2">
      <c r="A68" s="20">
        <v>43</v>
      </c>
      <c r="B68" s="21" t="s">
        <v>75</v>
      </c>
      <c r="C68" s="44" t="s">
        <v>139</v>
      </c>
      <c r="D68" s="23" t="s">
        <v>4</v>
      </c>
      <c r="E68" s="24">
        <v>10</v>
      </c>
      <c r="F68" s="25">
        <v>0</v>
      </c>
      <c r="G68" s="26">
        <f t="shared" si="23"/>
        <v>0</v>
      </c>
      <c r="H68" s="25">
        <v>104390</v>
      </c>
      <c r="I68" s="26">
        <f t="shared" si="17"/>
        <v>1043900</v>
      </c>
      <c r="J68" s="25">
        <v>0</v>
      </c>
      <c r="K68" s="26">
        <f t="shared" si="18"/>
        <v>0</v>
      </c>
      <c r="L68" s="26">
        <v>21</v>
      </c>
      <c r="M68" s="26">
        <f t="shared" si="19"/>
        <v>0</v>
      </c>
      <c r="N68" s="26">
        <v>0</v>
      </c>
      <c r="O68" s="26">
        <f t="shared" si="20"/>
        <v>0</v>
      </c>
      <c r="P68" s="26">
        <v>0</v>
      </c>
      <c r="Q68" s="26">
        <f t="shared" si="21"/>
        <v>0</v>
      </c>
      <c r="R68" s="26"/>
      <c r="S68" s="26" t="s">
        <v>30</v>
      </c>
      <c r="T68" s="26" t="s">
        <v>31</v>
      </c>
    </row>
    <row r="69" spans="1:20" x14ac:dyDescent="0.2">
      <c r="A69" s="20">
        <v>44</v>
      </c>
      <c r="B69" s="21" t="s">
        <v>76</v>
      </c>
      <c r="C69" s="44" t="s">
        <v>140</v>
      </c>
      <c r="D69" s="23" t="s">
        <v>4</v>
      </c>
      <c r="E69" s="24">
        <v>60</v>
      </c>
      <c r="F69" s="25">
        <v>0</v>
      </c>
      <c r="G69" s="26">
        <f t="shared" si="23"/>
        <v>0</v>
      </c>
      <c r="H69" s="25">
        <v>104390</v>
      </c>
      <c r="I69" s="26">
        <f t="shared" si="17"/>
        <v>6263400</v>
      </c>
      <c r="J69" s="25">
        <v>0</v>
      </c>
      <c r="K69" s="26">
        <f t="shared" si="18"/>
        <v>0</v>
      </c>
      <c r="L69" s="26">
        <v>21</v>
      </c>
      <c r="M69" s="26">
        <f t="shared" si="19"/>
        <v>0</v>
      </c>
      <c r="N69" s="26">
        <v>0</v>
      </c>
      <c r="O69" s="26">
        <f t="shared" si="20"/>
        <v>0</v>
      </c>
      <c r="P69" s="26">
        <v>0</v>
      </c>
      <c r="Q69" s="26">
        <f t="shared" si="21"/>
        <v>0</v>
      </c>
      <c r="R69" s="26"/>
      <c r="S69" s="26" t="s">
        <v>30</v>
      </c>
      <c r="T69" s="26" t="s">
        <v>31</v>
      </c>
    </row>
    <row r="70" spans="1:20" x14ac:dyDescent="0.2">
      <c r="A70" s="20">
        <v>45</v>
      </c>
      <c r="B70" s="21" t="s">
        <v>77</v>
      </c>
      <c r="C70" s="44" t="s">
        <v>141</v>
      </c>
      <c r="D70" s="23" t="s">
        <v>4</v>
      </c>
      <c r="E70" s="24">
        <v>5</v>
      </c>
      <c r="F70" s="25">
        <v>0</v>
      </c>
      <c r="G70" s="26">
        <f t="shared" si="23"/>
        <v>0</v>
      </c>
      <c r="H70" s="25">
        <v>104390</v>
      </c>
      <c r="I70" s="26">
        <f t="shared" si="17"/>
        <v>521950</v>
      </c>
      <c r="J70" s="25">
        <v>0</v>
      </c>
      <c r="K70" s="26">
        <f t="shared" si="18"/>
        <v>0</v>
      </c>
      <c r="L70" s="26">
        <v>21</v>
      </c>
      <c r="M70" s="26">
        <f t="shared" si="19"/>
        <v>0</v>
      </c>
      <c r="N70" s="26">
        <v>0</v>
      </c>
      <c r="O70" s="26">
        <f t="shared" si="20"/>
        <v>0</v>
      </c>
      <c r="P70" s="26">
        <v>0</v>
      </c>
      <c r="Q70" s="26">
        <f t="shared" si="21"/>
        <v>0</v>
      </c>
      <c r="R70" s="26"/>
      <c r="S70" s="26" t="s">
        <v>30</v>
      </c>
      <c r="T70" s="26" t="s">
        <v>31</v>
      </c>
    </row>
    <row r="71" spans="1:20" x14ac:dyDescent="0.2">
      <c r="A71" s="20">
        <v>46</v>
      </c>
      <c r="B71" s="21" t="s">
        <v>78</v>
      </c>
      <c r="C71" s="44" t="s">
        <v>142</v>
      </c>
      <c r="D71" s="23" t="s">
        <v>4</v>
      </c>
      <c r="E71" s="24">
        <v>25</v>
      </c>
      <c r="F71" s="25">
        <v>0</v>
      </c>
      <c r="G71" s="26">
        <f t="shared" si="23"/>
        <v>0</v>
      </c>
      <c r="H71" s="25">
        <v>104390</v>
      </c>
      <c r="I71" s="26">
        <f t="shared" si="17"/>
        <v>2609750</v>
      </c>
      <c r="J71" s="25">
        <v>0</v>
      </c>
      <c r="K71" s="26">
        <f t="shared" si="18"/>
        <v>0</v>
      </c>
      <c r="L71" s="26">
        <v>21</v>
      </c>
      <c r="M71" s="26">
        <f t="shared" si="19"/>
        <v>0</v>
      </c>
      <c r="N71" s="26">
        <v>0</v>
      </c>
      <c r="O71" s="26">
        <f t="shared" si="20"/>
        <v>0</v>
      </c>
      <c r="P71" s="26">
        <v>0</v>
      </c>
      <c r="Q71" s="26">
        <f t="shared" si="21"/>
        <v>0</v>
      </c>
      <c r="R71" s="26"/>
      <c r="S71" s="26" t="s">
        <v>30</v>
      </c>
      <c r="T71" s="26" t="s">
        <v>31</v>
      </c>
    </row>
    <row r="72" spans="1:20" ht="38.25" x14ac:dyDescent="0.2">
      <c r="A72" s="7" t="s">
        <v>9</v>
      </c>
      <c r="B72" s="8" t="s">
        <v>10</v>
      </c>
      <c r="C72" s="8" t="s">
        <v>11</v>
      </c>
      <c r="D72" s="9" t="s">
        <v>1</v>
      </c>
      <c r="E72" s="7" t="s">
        <v>12</v>
      </c>
      <c r="F72" s="7" t="s">
        <v>13</v>
      </c>
      <c r="G72" s="7" t="s">
        <v>0</v>
      </c>
      <c r="H72" s="10" t="s">
        <v>14</v>
      </c>
      <c r="I72" s="10" t="s">
        <v>15</v>
      </c>
      <c r="J72" s="10" t="s">
        <v>16</v>
      </c>
      <c r="K72" s="10" t="s">
        <v>17</v>
      </c>
      <c r="L72" s="10" t="s">
        <v>18</v>
      </c>
      <c r="M72" s="10" t="s">
        <v>19</v>
      </c>
      <c r="N72" s="10" t="s">
        <v>20</v>
      </c>
      <c r="O72" s="10" t="s">
        <v>21</v>
      </c>
      <c r="P72" s="10" t="s">
        <v>22</v>
      </c>
      <c r="Q72" s="10" t="s">
        <v>23</v>
      </c>
      <c r="R72" s="10" t="s">
        <v>24</v>
      </c>
      <c r="S72" s="10" t="s">
        <v>25</v>
      </c>
      <c r="T72" s="10" t="s">
        <v>26</v>
      </c>
    </row>
    <row r="73" spans="1:20" x14ac:dyDescent="0.2">
      <c r="A73" s="27" t="s">
        <v>27</v>
      </c>
      <c r="B73" s="28" t="s">
        <v>161</v>
      </c>
      <c r="C73" s="29" t="s">
        <v>151</v>
      </c>
      <c r="D73" s="30"/>
      <c r="E73" s="31"/>
      <c r="F73" s="32"/>
      <c r="G73" s="32">
        <f>SUM(G74:G75)</f>
        <v>0</v>
      </c>
      <c r="H73" s="32"/>
      <c r="I73" s="32">
        <f>SUM(I75:I82)</f>
        <v>14927770</v>
      </c>
      <c r="J73" s="32"/>
      <c r="K73" s="32">
        <f>SUM(K75:K82)</f>
        <v>0</v>
      </c>
      <c r="L73" s="32"/>
      <c r="M73" s="32">
        <f>SUM(M75:M82)</f>
        <v>0</v>
      </c>
      <c r="N73" s="32"/>
      <c r="O73" s="32">
        <f>SUM(O75:O82)</f>
        <v>0</v>
      </c>
      <c r="P73" s="32"/>
      <c r="Q73" s="32">
        <f>SUM(Q75:Q82)</f>
        <v>0</v>
      </c>
      <c r="R73" s="32"/>
      <c r="S73" s="32"/>
      <c r="T73" s="33"/>
    </row>
    <row r="74" spans="1:20" x14ac:dyDescent="0.2">
      <c r="A74" s="20">
        <v>47</v>
      </c>
      <c r="B74" s="21" t="s">
        <v>79</v>
      </c>
      <c r="C74" s="44" t="s">
        <v>152</v>
      </c>
      <c r="D74" s="23" t="s">
        <v>2</v>
      </c>
      <c r="E74" s="24">
        <v>1</v>
      </c>
      <c r="F74" s="25">
        <v>0</v>
      </c>
      <c r="G74" s="26">
        <f>ROUND(E74*F74,2)</f>
        <v>0</v>
      </c>
      <c r="H74" s="25">
        <v>104390</v>
      </c>
      <c r="I74" s="26">
        <f t="shared" si="17"/>
        <v>104390</v>
      </c>
      <c r="J74" s="25">
        <v>0</v>
      </c>
      <c r="K74" s="26">
        <f t="shared" si="18"/>
        <v>0</v>
      </c>
      <c r="L74" s="26">
        <v>21</v>
      </c>
      <c r="M74" s="26">
        <f t="shared" si="19"/>
        <v>0</v>
      </c>
      <c r="N74" s="26">
        <v>0</v>
      </c>
      <c r="O74" s="26">
        <f t="shared" si="20"/>
        <v>0</v>
      </c>
      <c r="P74" s="26">
        <v>0</v>
      </c>
      <c r="Q74" s="26">
        <f t="shared" si="21"/>
        <v>0</v>
      </c>
      <c r="R74" s="26"/>
      <c r="S74" s="26" t="s">
        <v>30</v>
      </c>
      <c r="T74" s="26" t="s">
        <v>31</v>
      </c>
    </row>
    <row r="75" spans="1:20" x14ac:dyDescent="0.2">
      <c r="A75" s="20">
        <v>48</v>
      </c>
      <c r="B75" s="21" t="s">
        <v>80</v>
      </c>
      <c r="C75" s="44" t="s">
        <v>153</v>
      </c>
      <c r="D75" s="23" t="s">
        <v>2</v>
      </c>
      <c r="E75" s="24">
        <v>1</v>
      </c>
      <c r="F75" s="25">
        <v>0</v>
      </c>
      <c r="G75" s="26">
        <f>ROUND(E75*F75,2)</f>
        <v>0</v>
      </c>
      <c r="H75" s="25">
        <v>104390</v>
      </c>
      <c r="I75" s="26">
        <f t="shared" si="17"/>
        <v>104390</v>
      </c>
      <c r="J75" s="25">
        <v>0</v>
      </c>
      <c r="K75" s="26">
        <f t="shared" si="18"/>
        <v>0</v>
      </c>
      <c r="L75" s="26">
        <v>21</v>
      </c>
      <c r="M75" s="26">
        <f t="shared" si="19"/>
        <v>0</v>
      </c>
      <c r="N75" s="26">
        <v>0</v>
      </c>
      <c r="O75" s="26">
        <f t="shared" si="20"/>
        <v>0</v>
      </c>
      <c r="P75" s="26">
        <v>0</v>
      </c>
      <c r="Q75" s="26">
        <f t="shared" si="21"/>
        <v>0</v>
      </c>
      <c r="R75" s="26"/>
      <c r="S75" s="26" t="s">
        <v>30</v>
      </c>
      <c r="T75" s="26" t="s">
        <v>31</v>
      </c>
    </row>
    <row r="76" spans="1:20" ht="38.25" x14ac:dyDescent="0.2">
      <c r="A76" s="7" t="s">
        <v>9</v>
      </c>
      <c r="B76" s="8" t="s">
        <v>10</v>
      </c>
      <c r="C76" s="8" t="s">
        <v>11</v>
      </c>
      <c r="D76" s="9" t="s">
        <v>1</v>
      </c>
      <c r="E76" s="7" t="s">
        <v>12</v>
      </c>
      <c r="F76" s="7" t="s">
        <v>13</v>
      </c>
      <c r="G76" s="7" t="s">
        <v>0</v>
      </c>
      <c r="H76" s="10" t="s">
        <v>14</v>
      </c>
      <c r="I76" s="10" t="s">
        <v>15</v>
      </c>
      <c r="J76" s="10" t="s">
        <v>16</v>
      </c>
      <c r="K76" s="10" t="s">
        <v>17</v>
      </c>
      <c r="L76" s="10" t="s">
        <v>18</v>
      </c>
      <c r="M76" s="10" t="s">
        <v>19</v>
      </c>
      <c r="N76" s="10" t="s">
        <v>20</v>
      </c>
      <c r="O76" s="10" t="s">
        <v>21</v>
      </c>
      <c r="P76" s="10" t="s">
        <v>22</v>
      </c>
      <c r="Q76" s="10" t="s">
        <v>23</v>
      </c>
      <c r="R76" s="10" t="s">
        <v>24</v>
      </c>
      <c r="S76" s="10" t="s">
        <v>25</v>
      </c>
      <c r="T76" s="10" t="s">
        <v>26</v>
      </c>
    </row>
    <row r="77" spans="1:20" x14ac:dyDescent="0.2">
      <c r="A77" s="27" t="s">
        <v>27</v>
      </c>
      <c r="B77" s="28" t="s">
        <v>162</v>
      </c>
      <c r="C77" s="18" t="s">
        <v>154</v>
      </c>
      <c r="D77" s="30"/>
      <c r="E77" s="31"/>
      <c r="F77" s="32"/>
      <c r="G77" s="32">
        <f>SUM(G78:G81)</f>
        <v>0</v>
      </c>
      <c r="H77" s="32"/>
      <c r="I77" s="32">
        <f>SUM(I79:I82)</f>
        <v>5741450</v>
      </c>
      <c r="J77" s="32"/>
      <c r="K77" s="32">
        <f>SUM(K79:K82)</f>
        <v>0</v>
      </c>
      <c r="L77" s="32"/>
      <c r="M77" s="32">
        <f>SUM(M79:M82)</f>
        <v>0</v>
      </c>
      <c r="N77" s="32"/>
      <c r="O77" s="32">
        <f>SUM(O79:O82)</f>
        <v>0</v>
      </c>
      <c r="P77" s="32"/>
      <c r="Q77" s="32">
        <f>SUM(Q79:Q82)</f>
        <v>0</v>
      </c>
      <c r="R77" s="32"/>
      <c r="S77" s="32"/>
      <c r="T77" s="33"/>
    </row>
    <row r="78" spans="1:20" x14ac:dyDescent="0.2">
      <c r="A78" s="20">
        <v>49</v>
      </c>
      <c r="B78" s="21" t="s">
        <v>81</v>
      </c>
      <c r="C78" s="44" t="s">
        <v>155</v>
      </c>
      <c r="D78" s="23" t="s">
        <v>4</v>
      </c>
      <c r="E78" s="24">
        <v>32</v>
      </c>
      <c r="F78" s="25">
        <v>0</v>
      </c>
      <c r="G78" s="26">
        <f>ROUND(E78*F78,2)</f>
        <v>0</v>
      </c>
      <c r="H78" s="25">
        <v>104390</v>
      </c>
      <c r="I78" s="26">
        <f t="shared" si="17"/>
        <v>3340480</v>
      </c>
      <c r="J78" s="25">
        <v>0</v>
      </c>
      <c r="K78" s="26">
        <f t="shared" si="18"/>
        <v>0</v>
      </c>
      <c r="L78" s="26">
        <v>21</v>
      </c>
      <c r="M78" s="26">
        <f t="shared" si="19"/>
        <v>0</v>
      </c>
      <c r="N78" s="26">
        <v>0</v>
      </c>
      <c r="O78" s="26">
        <f t="shared" si="20"/>
        <v>0</v>
      </c>
      <c r="P78" s="26">
        <v>0</v>
      </c>
      <c r="Q78" s="26">
        <f t="shared" si="21"/>
        <v>0</v>
      </c>
      <c r="R78" s="26"/>
      <c r="S78" s="26" t="s">
        <v>30</v>
      </c>
      <c r="T78" s="26" t="s">
        <v>31</v>
      </c>
    </row>
    <row r="79" spans="1:20" x14ac:dyDescent="0.2">
      <c r="A79" s="20">
        <v>50</v>
      </c>
      <c r="B79" s="21" t="s">
        <v>83</v>
      </c>
      <c r="C79" s="44" t="s">
        <v>156</v>
      </c>
      <c r="D79" s="23" t="s">
        <v>4</v>
      </c>
      <c r="E79" s="24">
        <v>10</v>
      </c>
      <c r="F79" s="25">
        <v>0</v>
      </c>
      <c r="G79" s="26">
        <f t="shared" ref="G79:G81" si="24">ROUND(E79*F79,2)</f>
        <v>0</v>
      </c>
      <c r="H79" s="25">
        <v>104390</v>
      </c>
      <c r="I79" s="26">
        <f t="shared" si="17"/>
        <v>1043900</v>
      </c>
      <c r="J79" s="25">
        <v>0</v>
      </c>
      <c r="K79" s="26">
        <f t="shared" si="18"/>
        <v>0</v>
      </c>
      <c r="L79" s="26">
        <v>21</v>
      </c>
      <c r="M79" s="26">
        <f t="shared" si="19"/>
        <v>0</v>
      </c>
      <c r="N79" s="26">
        <v>0</v>
      </c>
      <c r="O79" s="26">
        <f t="shared" si="20"/>
        <v>0</v>
      </c>
      <c r="P79" s="26">
        <v>0</v>
      </c>
      <c r="Q79" s="26">
        <f t="shared" si="21"/>
        <v>0</v>
      </c>
      <c r="R79" s="26"/>
      <c r="S79" s="26" t="s">
        <v>30</v>
      </c>
      <c r="T79" s="26" t="s">
        <v>31</v>
      </c>
    </row>
    <row r="80" spans="1:20" x14ac:dyDescent="0.2">
      <c r="A80" s="20">
        <v>51</v>
      </c>
      <c r="B80" s="21" t="s">
        <v>84</v>
      </c>
      <c r="C80" s="44" t="s">
        <v>142</v>
      </c>
      <c r="D80" s="23" t="s">
        <v>4</v>
      </c>
      <c r="E80" s="24">
        <v>30</v>
      </c>
      <c r="F80" s="25">
        <v>0</v>
      </c>
      <c r="G80" s="26">
        <f t="shared" si="24"/>
        <v>0</v>
      </c>
      <c r="H80" s="25">
        <v>104390</v>
      </c>
      <c r="I80" s="26">
        <f t="shared" si="17"/>
        <v>3131700</v>
      </c>
      <c r="J80" s="25">
        <v>0</v>
      </c>
      <c r="K80" s="26">
        <f t="shared" si="18"/>
        <v>0</v>
      </c>
      <c r="L80" s="26">
        <v>21</v>
      </c>
      <c r="M80" s="26">
        <f t="shared" si="19"/>
        <v>0</v>
      </c>
      <c r="N80" s="26">
        <v>0</v>
      </c>
      <c r="O80" s="26">
        <f t="shared" si="20"/>
        <v>0</v>
      </c>
      <c r="P80" s="26">
        <v>0</v>
      </c>
      <c r="Q80" s="26">
        <f t="shared" si="21"/>
        <v>0</v>
      </c>
      <c r="R80" s="26"/>
      <c r="S80" s="26" t="s">
        <v>30</v>
      </c>
      <c r="T80" s="26" t="s">
        <v>31</v>
      </c>
    </row>
    <row r="81" spans="1:20" x14ac:dyDescent="0.2">
      <c r="A81" s="20">
        <v>52</v>
      </c>
      <c r="B81" s="21" t="s">
        <v>85</v>
      </c>
      <c r="C81" s="44" t="s">
        <v>157</v>
      </c>
      <c r="D81" s="23" t="s">
        <v>4</v>
      </c>
      <c r="E81" s="24">
        <v>15</v>
      </c>
      <c r="F81" s="25">
        <v>0</v>
      </c>
      <c r="G81" s="26">
        <f t="shared" si="24"/>
        <v>0</v>
      </c>
      <c r="H81" s="25">
        <v>104390</v>
      </c>
      <c r="I81" s="26">
        <f>ROUND(E81*H81,2)</f>
        <v>1565850</v>
      </c>
      <c r="J81" s="25">
        <v>0</v>
      </c>
      <c r="K81" s="26">
        <f>ROUND(E81*J81,2)</f>
        <v>0</v>
      </c>
      <c r="L81" s="26">
        <v>21</v>
      </c>
      <c r="M81" s="26">
        <f>G81*(1+L81/100)</f>
        <v>0</v>
      </c>
      <c r="N81" s="26">
        <v>0</v>
      </c>
      <c r="O81" s="26">
        <f>ROUND(E81*N81,2)</f>
        <v>0</v>
      </c>
      <c r="P81" s="26">
        <v>0</v>
      </c>
      <c r="Q81" s="26">
        <f>ROUND(E81*P81,2)</f>
        <v>0</v>
      </c>
      <c r="R81" s="26"/>
      <c r="S81" s="26" t="s">
        <v>30</v>
      </c>
      <c r="T81" s="26" t="s">
        <v>31</v>
      </c>
    </row>
    <row r="82" spans="1:20" x14ac:dyDescent="0.2">
      <c r="A82" s="35"/>
      <c r="B82" s="36" t="s">
        <v>0</v>
      </c>
      <c r="C82" s="37"/>
      <c r="D82" s="38"/>
      <c r="E82" s="39"/>
      <c r="F82" s="39"/>
      <c r="G82" s="40">
        <f>ROUND((G7+G10+G13+G27+G30+G34+G37+G53+G57+G65+G73+G77),0)</f>
        <v>0</v>
      </c>
      <c r="H82" s="41">
        <v>104390</v>
      </c>
      <c r="I82" s="42">
        <f t="shared" si="17"/>
        <v>0</v>
      </c>
      <c r="J82" s="41">
        <v>0</v>
      </c>
      <c r="K82" s="42">
        <f t="shared" si="18"/>
        <v>0</v>
      </c>
      <c r="L82" s="42">
        <v>21</v>
      </c>
      <c r="M82" s="42">
        <f t="shared" si="19"/>
        <v>0</v>
      </c>
      <c r="N82" s="42">
        <v>0</v>
      </c>
      <c r="O82" s="42">
        <f t="shared" si="20"/>
        <v>0</v>
      </c>
      <c r="P82" s="42">
        <v>0</v>
      </c>
      <c r="Q82" s="43">
        <f t="shared" si="21"/>
        <v>0</v>
      </c>
      <c r="R82" s="32"/>
      <c r="S82" s="32"/>
      <c r="T82" s="33"/>
    </row>
    <row r="84" spans="1:20" x14ac:dyDescent="0.2">
      <c r="A84" s="52" t="s">
        <v>164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</row>
    <row r="85" spans="1:20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</row>
    <row r="86" spans="1:20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</row>
    <row r="87" spans="1:20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</row>
    <row r="88" spans="1:20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</row>
    <row r="89" spans="1:20" x14ac:dyDescent="0.2">
      <c r="A89" s="52" t="s">
        <v>165</v>
      </c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</row>
    <row r="90" spans="1:20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</row>
    <row r="91" spans="1:20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</row>
    <row r="92" spans="1:20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</row>
    <row r="93" spans="1:20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</row>
  </sheetData>
  <mergeCells count="6">
    <mergeCell ref="A89:T93"/>
    <mergeCell ref="A1:G1"/>
    <mergeCell ref="C2:G2"/>
    <mergeCell ref="C3:G3"/>
    <mergeCell ref="C4:G4"/>
    <mergeCell ref="A84:T88"/>
  </mergeCells>
  <phoneticPr fontId="0" type="noConversion"/>
  <pageMargins left="0.59055118110236227" right="0.48" top="0.59055118110236227" bottom="0.59055118110236227" header="0.51181102362204722" footer="0.35433070866141736"/>
  <pageSetup paperSize="9" scale="96" fitToHeight="0" orientation="landscape" r:id="rId1"/>
  <headerFooter alignWithMargins="0">
    <oddFooter>&amp;C&amp;P z &amp;N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ELPIK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Materiál s montáží</dc:title>
  <dc:creator>Svozílek Lukáš</dc:creator>
  <cp:lastModifiedBy>Ludík Antonín</cp:lastModifiedBy>
  <cp:lastPrinted>2019-01-08T13:45:43Z</cp:lastPrinted>
  <dcterms:created xsi:type="dcterms:W3CDTF">2001-09-26T09:30:33Z</dcterms:created>
  <dcterms:modified xsi:type="dcterms:W3CDTF">2019-01-08T13:45:47Z</dcterms:modified>
</cp:coreProperties>
</file>